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uanbbs\Desktop\"/>
    </mc:Choice>
  </mc:AlternateContent>
  <bookViews>
    <workbookView xWindow="0" yWindow="600" windowWidth="20490" windowHeight="7740" tabRatio="925"/>
  </bookViews>
  <sheets>
    <sheet name="Bia BC" sheetId="1" r:id="rId1"/>
    <sheet name="BCDKT.Q2.15" sheetId="2" r:id="rId2"/>
    <sheet name="KQKD Q2.15" sheetId="3" r:id="rId3"/>
    <sheet name="LCTT Q2.15" sheetId="14" r:id="rId4"/>
    <sheet name="TM Q2.15 T5-8" sheetId="11" r:id="rId5"/>
    <sheet name="TMQ2.15 T9" sheetId="6" r:id="rId6"/>
    <sheet name="TMQ2.15 T10" sheetId="13" r:id="rId7"/>
    <sheet name="TMQ2.15.T11" sheetId="9" r:id="rId8"/>
    <sheet name="TMQ2.15.T12" sheetId="16" r:id="rId9"/>
  </sheets>
  <definedNames>
    <definedName name="OLE_LINK1" localSheetId="4">'TM Q2.15 T5-8'!$B$35</definedName>
    <definedName name="_xlnm.Print_Area" localSheetId="1">BCDKT.Q2.15!$A$1:$E$100</definedName>
    <definedName name="_xlnm.Print_Area" localSheetId="2">'KQKD Q2.15'!$A$1:$G$39</definedName>
    <definedName name="_xlnm.Print_Area" localSheetId="3">'LCTT Q2.15'!$A$1:$E$50</definedName>
    <definedName name="_xlnm.Print_Area" localSheetId="6">'TMQ2.15 T10'!$A$1:$F$48</definedName>
    <definedName name="_xlnm.Print_Area" localSheetId="5">'TMQ2.15 T9'!$A$1:$H$52</definedName>
    <definedName name="_xlnm.Print_Area" localSheetId="7">TMQ2.15.T11!$B$1:$L$13</definedName>
    <definedName name="_xlnm.Print_Area" localSheetId="8">TMQ2.15.T12!$A$1:$H$45</definedName>
    <definedName name="_xlnm.Print_Titles" localSheetId="1">BCDKT.Q2.15!$8:$8</definedName>
    <definedName name="_xlnm.Print_Titles" localSheetId="2">'KQKD Q2.15'!$8:$8</definedName>
    <definedName name="_xlnm.Print_Titles" localSheetId="3">'LCTT Q2.15'!$9:$11</definedName>
  </definedNames>
  <calcPr calcId="152511" fullCalcOnLoad="1" calcOnSave="0"/>
</workbook>
</file>

<file path=xl/calcChain.xml><?xml version="1.0" encoding="utf-8"?>
<calcChain xmlns="http://schemas.openxmlformats.org/spreadsheetml/2006/main">
  <c r="G37" i="6" l="1"/>
  <c r="G18" i="16"/>
  <c r="G17" i="16" s="1"/>
  <c r="J17" i="16" s="1"/>
  <c r="G14" i="16"/>
  <c r="G13" i="16" s="1"/>
  <c r="J13" i="16" s="1"/>
  <c r="J45" i="13"/>
  <c r="J40" i="13"/>
  <c r="L21" i="6"/>
  <c r="G12" i="6"/>
  <c r="G3" i="16"/>
  <c r="G10" i="16"/>
  <c r="G9" i="16"/>
  <c r="J9" i="16" s="1"/>
  <c r="G23" i="16"/>
  <c r="G22" i="16" s="1"/>
  <c r="J22" i="16" s="1"/>
  <c r="G27" i="16"/>
  <c r="G26" i="16" s="1"/>
  <c r="J26" i="16" s="1"/>
  <c r="G31" i="16"/>
  <c r="L37" i="16"/>
  <c r="F38" i="16"/>
  <c r="H11" i="9"/>
  <c r="K11" i="9"/>
  <c r="J11" i="9"/>
  <c r="I11" i="9"/>
  <c r="G11" i="9"/>
  <c r="F11" i="9"/>
  <c r="L11" i="9" s="1"/>
  <c r="E11" i="9"/>
  <c r="D11" i="9"/>
  <c r="L47" i="6"/>
  <c r="L46" i="6"/>
  <c r="G39" i="6"/>
  <c r="L39" i="6"/>
  <c r="G35" i="6"/>
  <c r="L35" i="6" s="1"/>
  <c r="D13" i="13"/>
  <c r="D24" i="13" s="1"/>
  <c r="D21" i="13"/>
  <c r="B21" i="13"/>
  <c r="B13" i="13"/>
  <c r="B24" i="13" s="1"/>
  <c r="C21" i="13"/>
  <c r="C13" i="13"/>
  <c r="C24" i="13"/>
  <c r="E21" i="13"/>
  <c r="D45" i="13"/>
  <c r="F45" i="13" s="1"/>
  <c r="G29" i="6"/>
  <c r="L29" i="6"/>
  <c r="G21" i="6"/>
  <c r="G9" i="6"/>
  <c r="L9" i="6" s="1"/>
  <c r="G5" i="6"/>
  <c r="L5" i="6"/>
  <c r="G14" i="6"/>
  <c r="L14" i="6" s="1"/>
  <c r="G24" i="6"/>
  <c r="A2" i="3"/>
  <c r="A2" i="14" s="1"/>
  <c r="E47" i="13"/>
  <c r="D47" i="13"/>
  <c r="E45" i="13"/>
  <c r="E38" i="13"/>
  <c r="E48" i="13" s="1"/>
  <c r="D38" i="13"/>
  <c r="D48" i="13" s="1"/>
  <c r="F48" i="13" s="1"/>
  <c r="F47" i="13"/>
  <c r="F46" i="13"/>
  <c r="F44" i="13"/>
  <c r="F43" i="13"/>
  <c r="F42" i="13"/>
  <c r="F41" i="13"/>
  <c r="F40" i="13"/>
  <c r="F39" i="13"/>
  <c r="F38" i="13"/>
  <c r="F37" i="13"/>
  <c r="F36" i="13"/>
  <c r="F35" i="13"/>
  <c r="F34" i="13"/>
  <c r="F33" i="13"/>
  <c r="F32" i="13"/>
  <c r="F31" i="13"/>
  <c r="C23" i="13"/>
  <c r="B23" i="13"/>
  <c r="D23" i="13"/>
  <c r="E23" i="13"/>
  <c r="F23" i="13"/>
  <c r="F21" i="13"/>
  <c r="F20" i="13"/>
  <c r="F19" i="13"/>
  <c r="F18" i="13"/>
  <c r="F17" i="13"/>
  <c r="F16" i="13"/>
  <c r="F15" i="13"/>
  <c r="E13" i="13"/>
  <c r="E24" i="13" s="1"/>
  <c r="F11" i="13"/>
  <c r="F10" i="13"/>
  <c r="F9" i="13"/>
  <c r="F8" i="13"/>
  <c r="F7" i="13"/>
  <c r="F6" i="13"/>
  <c r="F12" i="13"/>
  <c r="A1" i="3"/>
  <c r="A1" i="14" s="1"/>
  <c r="L4" i="9"/>
  <c r="D43" i="14"/>
  <c r="C11" i="9"/>
  <c r="G45" i="6"/>
  <c r="L5" i="9"/>
  <c r="L6" i="9"/>
  <c r="N11" i="9" s="1"/>
  <c r="L7" i="9"/>
  <c r="L8" i="9"/>
  <c r="L9" i="9"/>
  <c r="L10" i="9"/>
  <c r="F31" i="3"/>
  <c r="G50" i="6"/>
  <c r="F24" i="13" l="1"/>
  <c r="H50" i="13" s="1"/>
  <c r="N12" i="9"/>
  <c r="L48" i="6"/>
  <c r="L28" i="16"/>
  <c r="F13" i="13"/>
  <c r="O11" i="9" l="1"/>
  <c r="O12" i="9" s="1"/>
  <c r="L14" i="9"/>
  <c r="H51" i="13"/>
  <c r="D43" i="3" l="1"/>
  <c r="D44" i="3" s="1"/>
</calcChain>
</file>

<file path=xl/comments1.xml><?xml version="1.0" encoding="utf-8"?>
<comments xmlns="http://schemas.openxmlformats.org/spreadsheetml/2006/main">
  <authors>
    <author>Root</author>
  </authors>
  <commentList>
    <comment ref="D14" authorId="0" shapeId="0">
      <text>
        <r>
          <rPr>
            <b/>
            <sz val="8"/>
            <color indexed="81"/>
            <rFont val="Tahoma"/>
          </rPr>
          <t>Root:</t>
        </r>
        <r>
          <rPr>
            <sz val="8"/>
            <color indexed="81"/>
            <rFont val="Tahoma"/>
          </rPr>
          <t xml:space="preserve">
PS co 33111-trả trước người bán+ dư nợ 33111-chi mua TSCĐ</t>
        </r>
      </text>
    </comment>
    <comment ref="D15" authorId="0" shapeId="0">
      <text>
        <r>
          <rPr>
            <b/>
            <sz val="8"/>
            <color indexed="81"/>
            <rFont val="Tahoma"/>
          </rPr>
          <t>Root:</t>
        </r>
        <r>
          <rPr>
            <sz val="8"/>
            <color indexed="81"/>
            <rFont val="Tahoma"/>
          </rPr>
          <t xml:space="preserve">
Lấy PS co 334, không lấy PS co 141</t>
        </r>
      </text>
    </comment>
  </commentList>
</comments>
</file>

<file path=xl/comments2.xml><?xml version="1.0" encoding="utf-8"?>
<comments xmlns="http://schemas.openxmlformats.org/spreadsheetml/2006/main">
  <authors>
    <author>User</author>
  </authors>
  <commentList>
    <comment ref="G48" authorId="0" shapeId="0">
      <text>
        <r>
          <rPr>
            <b/>
            <sz val="8"/>
            <color indexed="81"/>
            <rFont val="Tahoma"/>
          </rPr>
          <t>User:</t>
        </r>
        <r>
          <rPr>
            <sz val="8"/>
            <color indexed="81"/>
            <rFont val="Tahoma"/>
          </rPr>
          <t xml:space="preserve">
KC tu quy DTPT sang NVon (  hoan thanh)
</t>
        </r>
      </text>
    </comment>
  </commentList>
</comments>
</file>

<file path=xl/comments3.xml><?xml version="1.0" encoding="utf-8"?>
<comments xmlns="http://schemas.openxmlformats.org/spreadsheetml/2006/main">
  <authors>
    <author>Root</author>
  </authors>
  <commentList>
    <comment ref="H49" authorId="0" shapeId="0">
      <text>
        <r>
          <rPr>
            <b/>
            <sz val="8"/>
            <color indexed="81"/>
            <rFont val="Tahoma"/>
          </rPr>
          <t>Root:</t>
        </r>
        <r>
          <rPr>
            <sz val="8"/>
            <color indexed="81"/>
            <rFont val="Tahoma"/>
          </rPr>
          <t xml:space="preserve">
Bang GT con lai</t>
        </r>
      </text>
    </comment>
  </commentList>
</comments>
</file>

<file path=xl/comments4.xml><?xml version="1.0" encoding="utf-8"?>
<comments xmlns="http://schemas.openxmlformats.org/spreadsheetml/2006/main">
  <authors>
    <author>User</author>
    <author>Root</author>
  </authors>
  <commentList>
    <comment ref="I3" authorId="0" shapeId="0">
      <text>
        <r>
          <rPr>
            <b/>
            <sz val="8"/>
            <color indexed="81"/>
            <rFont val="Tahoma"/>
          </rPr>
          <t>User:</t>
        </r>
        <r>
          <rPr>
            <sz val="8"/>
            <color indexed="81"/>
            <rFont val="Tahoma"/>
          </rPr>
          <t xml:space="preserve">
</t>
        </r>
        <r>
          <rPr>
            <sz val="12"/>
            <color indexed="81"/>
            <rFont val=".VnArial Narrow"/>
            <family val="2"/>
          </rPr>
          <t>Quü dù tr÷ bæ xung vèn diÒu lÖ</t>
        </r>
      </text>
    </comment>
    <comment ref="B4" authorId="1" shapeId="0">
      <text>
        <r>
          <rPr>
            <b/>
            <sz val="8"/>
            <color indexed="81"/>
            <rFont val="Tahoma"/>
          </rPr>
          <t>Root:</t>
        </r>
        <r>
          <rPr>
            <sz val="8"/>
            <color indexed="81"/>
            <rFont val="Tahoma"/>
          </rPr>
          <t xml:space="preserve">
Da lay so Du quy 4</t>
        </r>
      </text>
    </comment>
    <comment ref="K4" authorId="1" shapeId="0">
      <text>
        <r>
          <rPr>
            <b/>
            <sz val="8"/>
            <color indexed="81"/>
            <rFont val="Tahoma"/>
          </rPr>
          <t>Root:</t>
        </r>
        <r>
          <rPr>
            <sz val="8"/>
            <color indexed="81"/>
            <rFont val="Tahoma"/>
          </rPr>
          <t xml:space="preserve">
Du Co TK421</t>
        </r>
      </text>
    </comment>
  </commentList>
</comments>
</file>

<file path=xl/sharedStrings.xml><?xml version="1.0" encoding="utf-8"?>
<sst xmlns="http://schemas.openxmlformats.org/spreadsheetml/2006/main" count="698" uniqueCount="551">
  <si>
    <t xml:space="preserve"> - Phần mềm quản lý                   05  năm</t>
  </si>
  <si>
    <t>V</t>
  </si>
  <si>
    <t xml:space="preserve"> -------------@-----------</t>
  </si>
  <si>
    <t>1.</t>
  </si>
  <si>
    <t>2.</t>
  </si>
  <si>
    <t>3.</t>
  </si>
  <si>
    <t>4.</t>
  </si>
  <si>
    <t>1/</t>
  </si>
  <si>
    <t>2/</t>
  </si>
  <si>
    <t>3/</t>
  </si>
  <si>
    <t>4/</t>
  </si>
  <si>
    <t>5/</t>
  </si>
  <si>
    <t>6/</t>
  </si>
  <si>
    <t>M· sè</t>
  </si>
  <si>
    <t>1. Hàng tồn kho</t>
  </si>
  <si>
    <t>1. Chi phí trả trước ngắn hạn</t>
  </si>
  <si>
    <t>2. Thuế GTGT được khấu trừ</t>
  </si>
  <si>
    <t>3. Thuế và các khoản phải thu Nhà nước</t>
  </si>
  <si>
    <t>Mẫu số B 01a - DN</t>
  </si>
  <si>
    <t>B - Tài sản dài hạn</t>
  </si>
  <si>
    <t>I. Các khoản phải thu dài hạn</t>
  </si>
  <si>
    <t>1. Phải thu dài hạn của khách hàng</t>
  </si>
  <si>
    <t>II. Tài sản cố định</t>
  </si>
  <si>
    <t>1. Tài sản cố định hữu hình</t>
  </si>
  <si>
    <t xml:space="preserve">   - Nguyên giá</t>
  </si>
  <si>
    <t>2. Tài sản cố định thuê tài chính</t>
  </si>
  <si>
    <t>3. Tài sản cố định vô hình</t>
  </si>
  <si>
    <t>1. Chi phí sản xuất kinh doanh dài hạn</t>
  </si>
  <si>
    <t>2. Chi phí xây dựng cơ bản dở dang</t>
  </si>
  <si>
    <t>1. Chi phí trả trước dài hạn</t>
  </si>
  <si>
    <t xml:space="preserve">   - Giá trị hao mòn luỹ kế (*)</t>
  </si>
  <si>
    <t>2. Dự phòng giảm giá hàng tồn kho (*)</t>
  </si>
  <si>
    <t>Tổng cộng tài sản (270=100+200)</t>
  </si>
  <si>
    <t>C - Nợ phải trả</t>
  </si>
  <si>
    <t>I. Nợ ngắn hạn</t>
  </si>
  <si>
    <t>II. Nợ dài hạn</t>
  </si>
  <si>
    <t>1. Phải trả người bán dài hạn</t>
  </si>
  <si>
    <t>I. Vốn chủ sở hữu</t>
  </si>
  <si>
    <t>1. Vốn góp của chủ sở hữu</t>
  </si>
  <si>
    <t>2. Thặng dư cổ phần vốn</t>
  </si>
  <si>
    <t>II. Nguồn kinh phí và quỹ khác</t>
  </si>
  <si>
    <t>1. Nguồn kinh phí</t>
  </si>
  <si>
    <t>2. Nguồn kinh phí đã hình thành TSCĐ</t>
  </si>
  <si>
    <t>Tổng cộng nguồn vốn (440=300+400)</t>
  </si>
  <si>
    <t>Giám đốc</t>
  </si>
  <si>
    <t>(Ký, họ tên, đóng dấu)</t>
  </si>
  <si>
    <t>TP Kế toán</t>
  </si>
  <si>
    <t>(Ký, họ tên)</t>
  </si>
  <si>
    <t>Người lập biểu</t>
  </si>
  <si>
    <t>Dương Minh Tuấn</t>
  </si>
  <si>
    <t>Nguyễn Thị Thanh Hằng</t>
  </si>
  <si>
    <t>Nguyễn Văn Đạt</t>
  </si>
  <si>
    <t>D -Vốn chủ sở hữu</t>
  </si>
  <si>
    <t>BÁO CÁO KẾT QUẢ HOẠT ĐỘNG KINH DOANH</t>
  </si>
  <si>
    <t>Mẫu số B 02a - DN</t>
  </si>
  <si>
    <t>CHỈ TIÊU</t>
  </si>
  <si>
    <t>Luỹ kế từ đầu năm đến cuối quý này</t>
  </si>
  <si>
    <t>Năm 2014</t>
  </si>
  <si>
    <t>Năm 2015</t>
  </si>
  <si>
    <t>1. Doanh thu bán hàng và cung cấp dịch vụ</t>
  </si>
  <si>
    <t>2. Các khoản giảm trừ doanh thu</t>
  </si>
  <si>
    <t>4. Giá vốn hàng bán</t>
  </si>
  <si>
    <t>5. Lợi nhuận gộp về bán hàng và cung cấp dịch vụ (20=10-11)</t>
  </si>
  <si>
    <t>3. Doanh thu thuần về bán hàng và cung cấp dịch vụ (10=01-02)</t>
  </si>
  <si>
    <t>6. Doanh thu hoạt động tài chính</t>
  </si>
  <si>
    <t>7. Chi phí tài chính</t>
  </si>
  <si>
    <t xml:space="preserve"> - Trong đó: Chi phí lãi vay</t>
  </si>
  <si>
    <t>8. Chi phí bán hàng</t>
  </si>
  <si>
    <t>9. Chi phí quản lý doanh nghiệp</t>
  </si>
  <si>
    <t>10. Lợi nhuận thuần từ hoạt động kinh doanh {30=20+(21-22)-(24+25)}</t>
  </si>
  <si>
    <t>11. Thu nhập khác</t>
  </si>
  <si>
    <t>12. Chi phí khác</t>
  </si>
  <si>
    <t>13. Lợi nhuận khác (40=31-32)</t>
  </si>
  <si>
    <t>14. Tổng lợi nhuận kế toán trước thuế (50=30+40)</t>
  </si>
  <si>
    <t>15. Chi phí thuế TNDN hiện hành</t>
  </si>
  <si>
    <t>16. Chi phí thuế TNDN hoãn lại</t>
  </si>
  <si>
    <t>17. Lợi nhuận sau thuế thu nhập doanh nghiệp (60=50-51-52)</t>
  </si>
  <si>
    <t>18. Lãi cơ bản trên cổ phiếu (*)</t>
  </si>
  <si>
    <t>19. Lãi suy giảm trên cổ phiếu (*)</t>
  </si>
  <si>
    <t>01</t>
  </si>
  <si>
    <t>02</t>
  </si>
  <si>
    <t>10</t>
  </si>
  <si>
    <t>11</t>
  </si>
  <si>
    <t>20</t>
  </si>
  <si>
    <t>21</t>
  </si>
  <si>
    <t>22</t>
  </si>
  <si>
    <t>23</t>
  </si>
  <si>
    <t>24</t>
  </si>
  <si>
    <t>25</t>
  </si>
  <si>
    <t>30</t>
  </si>
  <si>
    <t>31</t>
  </si>
  <si>
    <t>32</t>
  </si>
  <si>
    <t>40</t>
  </si>
  <si>
    <t>50</t>
  </si>
  <si>
    <t>51</t>
  </si>
  <si>
    <t>52</t>
  </si>
  <si>
    <t>60</t>
  </si>
  <si>
    <t>70</t>
  </si>
  <si>
    <t>71</t>
  </si>
  <si>
    <t xml:space="preserve">Mẫu số B 03a - DN             </t>
  </si>
  <si>
    <t xml:space="preserve">BÁO CÁO LƯU CHUYỂN TIỀN TỆ </t>
  </si>
  <si>
    <t>(Theo phương pháp trực tiếp)</t>
  </si>
  <si>
    <t>Chỉ tiêu</t>
  </si>
  <si>
    <t>Năm nay</t>
  </si>
  <si>
    <t>Năm trước</t>
  </si>
  <si>
    <t>I. Lưu chuyển tiền từ hoạt động kinh doanh</t>
  </si>
  <si>
    <t>1. Tiền thu từ bán hàng, cung cấp dịch vụ và doanh thu khác</t>
  </si>
  <si>
    <t>2. Tiền chi trả cho người cung cấp hàng hoá và dịch vụ</t>
  </si>
  <si>
    <t>3. Tiền chi trả cho người lao động</t>
  </si>
  <si>
    <t>6. Tiền thu khác từ hoạt động kinh doanh</t>
  </si>
  <si>
    <t>7. Tiền chi khác cho hoạt động kinh doanh</t>
  </si>
  <si>
    <t>03</t>
  </si>
  <si>
    <t>04</t>
  </si>
  <si>
    <t>05</t>
  </si>
  <si>
    <t>06</t>
  </si>
  <si>
    <t>07</t>
  </si>
  <si>
    <t>Lưu chuyển tiền thuần từ hoạt động kinh doanh</t>
  </si>
  <si>
    <t>II. Lưu chuyển tiền từ hoạt động đầu tư</t>
  </si>
  <si>
    <t>1. Tiền chi để mua sắm, xây dựng TSCĐ và các tài sản dài hạn khác</t>
  </si>
  <si>
    <t>2. Tiền thu từ thanh lý, nhượng bán TSCĐ và các tài sản dài hạn khác</t>
  </si>
  <si>
    <t>3. Tiền chi cho vay, mua các công cụ nợ của đơn vị khác</t>
  </si>
  <si>
    <t>4. Tiền thu hồi cho vay, bán lại các công cụ nợ của đơn vị khác</t>
  </si>
  <si>
    <t>5. Tiền chi đầu tư góp vốn vào đơn vị khác</t>
  </si>
  <si>
    <t>6. Tiền thu hồi đầu tư góp vốn vào đơn vị khác</t>
  </si>
  <si>
    <t>7. Tiền thu lãi cho vay, cổ tức và lợi nhuận được chia</t>
  </si>
  <si>
    <t>26</t>
  </si>
  <si>
    <t>27</t>
  </si>
  <si>
    <t>Lưu chuyển tiền thuần từ hoạt động đầu tư</t>
  </si>
  <si>
    <t>III. Lưu chuyển tiền từ hoạt động tài chính</t>
  </si>
  <si>
    <t>1. Tiền thu từ phát hành cổ phiếu, nhận góp vốn của chủ sở hữu</t>
  </si>
  <si>
    <t>6. Cổ tức, lợi nhuận đã trả cho chủ sở hữu</t>
  </si>
  <si>
    <t>Lưu chuyển tiền thuần từ hoạt động tài chính</t>
  </si>
  <si>
    <t>33</t>
  </si>
  <si>
    <t>34</t>
  </si>
  <si>
    <t>35</t>
  </si>
  <si>
    <t>36</t>
  </si>
  <si>
    <t>Lưu chuyển tiền thuần trong kỳ (50=20+30+40)</t>
  </si>
  <si>
    <t>Tiền và tương đương tiền đầu kỳ</t>
  </si>
  <si>
    <t>Ảnh hưởng của thay đổi tỷ giá hối đoái quy đổi ngoại tệ</t>
  </si>
  <si>
    <t>61</t>
  </si>
  <si>
    <t>Tiền và tương đương tiền cuối kỳ (70=50+60+61)</t>
  </si>
  <si>
    <t>Người lập biểu                                          TP Kế toán</t>
  </si>
  <si>
    <t>(Ký, họ tên)                                          (Ký, họ tên)</t>
  </si>
  <si>
    <t xml:space="preserve">           Nguyễn Thị Thanh Hằng                            Dương Minh Tuấn</t>
  </si>
  <si>
    <t>Công ty cổ phần Vicem bao bì Bút Sơn được thành lập theo QĐ số 431/QĐ- BXD , ngày 14/ 4/ 2003 của Bộ trưởng Bộ xây dựng về việc: " Chuyển Xí nghiệp bao bì xi măng  Nam Định thuộc Công ty xi măng Bút Sơn - Tổng công ty xi măng Việt Nam, thành Công ty Cổ phần". Công ty đã được đổi tên là Công ty Cổ phần Vicem bao bì Bút Sơn theo nghị quyết Đại hội cổ đông ngày 30/3/2011 và Giấy chứng nhận đăng ký doanh nghiệp Công ty Cổ phần thay đổi lần thứ 6 số 0600312071 ngày 03/7/2014 do Sở Kế hoạch và Đầu tư tỉnh Nam Định cấp.</t>
  </si>
  <si>
    <t>ĐẶC ĐIỂM HOẠT ĐỘNG CỦA DOANH NGHIỆP</t>
  </si>
  <si>
    <t>Hình thức sở hữu vốn :</t>
  </si>
  <si>
    <t>Cổ đông chính của Công ty là Tổng công ty công nghiệp xi măng Việt Nam, nắm giữ 52,97% cổ phần.</t>
  </si>
  <si>
    <t>Trụ sở chính của công ty : Km 2 đường Văn Cao - Thành phố Nam Định - Tỉnh Nam Định</t>
  </si>
  <si>
    <r>
      <t xml:space="preserve">Lĩnh vực kinh doanh </t>
    </r>
    <r>
      <rPr>
        <sz val="11"/>
        <rFont val="Times New Roman"/>
        <family val="1"/>
      </rPr>
      <t>:      Sản xuất công nghiệp</t>
    </r>
  </si>
  <si>
    <r>
      <t>Ngành nghề kinh doanh</t>
    </r>
    <r>
      <rPr>
        <sz val="11"/>
        <rFont val="Times New Roman"/>
        <family val="1"/>
      </rPr>
      <t xml:space="preserve"> : Sản xuất kinh doanh bao bì các loại và sản phẩm từ nhựa, giấy</t>
    </r>
  </si>
  <si>
    <t xml:space="preserve">KỲ KẾ TOÁN, ĐƠN VỊ TIỀN TỆ SỬ DỤNG TRONG KẾ TOÁN </t>
  </si>
  <si>
    <t>CHUẨN MỰC VÀ CHẾ ĐỘ KẾ TOÁN ÁP DỤNG</t>
  </si>
  <si>
    <t>Chế độ kế toán áp dụng :</t>
  </si>
  <si>
    <t>Tuyên bố về việc tuân thủ Chuẩn mực kế toán và Chế độ kế toán :</t>
  </si>
  <si>
    <t>CÁC CHÍNH SÁCH KẾ TOÁN ÁP DỤNG</t>
  </si>
  <si>
    <t>Nguyên tắc ghi nhận các khoản tiền và tương đương tiền</t>
  </si>
  <si>
    <r>
      <t>Kỳ kế toán năm</t>
    </r>
    <r>
      <rPr>
        <sz val="11"/>
        <rFont val="Times New Roman"/>
        <family val="1"/>
      </rPr>
      <t xml:space="preserve"> : bắt đầu từ ngày 01/01 kết thúc vào ngày 31/12</t>
    </r>
  </si>
  <si>
    <r>
      <t xml:space="preserve">Đơn vị tiền tệ sử dụng trong kế toán </t>
    </r>
    <r>
      <rPr>
        <sz val="11"/>
        <rFont val="Times New Roman"/>
        <family val="1"/>
      </rPr>
      <t xml:space="preserve">: VNĐ </t>
    </r>
  </si>
  <si>
    <r>
      <t xml:space="preserve">Hình thức kế toán áp dụng </t>
    </r>
    <r>
      <rPr>
        <sz val="11"/>
        <rFont val="Times New Roman"/>
        <family val="1"/>
      </rPr>
      <t>: Nhật ký chung trên máy tính</t>
    </r>
  </si>
  <si>
    <t xml:space="preserve">          </t>
  </si>
  <si>
    <t/>
  </si>
  <si>
    <t>PS cã TK5152,3…9</t>
  </si>
  <si>
    <t>T</t>
  </si>
  <si>
    <t>TỔNG CÔNG TY CÔNG NGHIỆP XI MĂNG VIỆT NAM</t>
  </si>
  <si>
    <t>CÔNG TY CỔ PHẦN VICEM BAO BÌ BÚT SƠN</t>
  </si>
  <si>
    <t>BÁO CÁO TÀI CHÍNH</t>
  </si>
  <si>
    <t>( Ban hành theo Thông tư số 200/2014/TT-BTC ngày 22/12/2014)</t>
  </si>
  <si>
    <t>Bảng cân đối kế toán</t>
  </si>
  <si>
    <t>Báo cáo kết quả hoạt động kinh doanh</t>
  </si>
  <si>
    <t>Báo cáo lưu chuyển tiền tệ</t>
  </si>
  <si>
    <t>Bản thuyết minh báo cáo tài chính</t>
  </si>
  <si>
    <t>Nơi gửi</t>
  </si>
  <si>
    <t>HĐQT + Ban Giám đốc</t>
  </si>
  <si>
    <t>Ban kiểm soát</t>
  </si>
  <si>
    <t>Phòng KTTC Tổng công ty</t>
  </si>
  <si>
    <t>Sở Tài chính tỉnh Nam Định</t>
  </si>
  <si>
    <t>Ngân hàng</t>
  </si>
  <si>
    <t>Lưu phòng kế toán</t>
  </si>
  <si>
    <t>Km2 đường Văn Cao TP Nam Định, tỉnh Nam Định</t>
  </si>
  <si>
    <t>( Ban hành theo Thông tư số 200/2014/TT-BTC</t>
  </si>
  <si>
    <t xml:space="preserve"> Ngày 22/12/2014 của Bộ Tài chính)</t>
  </si>
  <si>
    <t>BẢNG CÂN ĐỐI KẾ TOÁN</t>
  </si>
  <si>
    <t>Đơn vị tính: VNĐ</t>
  </si>
  <si>
    <t>Tài sản</t>
  </si>
  <si>
    <t>Mã số</t>
  </si>
  <si>
    <t>Thuyết minh</t>
  </si>
  <si>
    <t>Số cuối quý</t>
  </si>
  <si>
    <t>Số đầu năm</t>
  </si>
  <si>
    <t>A - Tài sản ngắn hạn</t>
  </si>
  <si>
    <t>I. Tiền và các khoản tương đương tiền</t>
  </si>
  <si>
    <t>1. Tiền</t>
  </si>
  <si>
    <t>2. Các khoản tương đương tiền</t>
  </si>
  <si>
    <t>1. Phải thu ngắn hạn của khách hàng</t>
  </si>
  <si>
    <t>2. Trả trước cho người bán</t>
  </si>
  <si>
    <t>3. Phải thu nội bộ ngắn hạn</t>
  </si>
  <si>
    <t>PS cã TK5151</t>
  </si>
  <si>
    <t xml:space="preserve">        </t>
  </si>
  <si>
    <t>PS TK632</t>
  </si>
  <si>
    <t>Quý 4</t>
  </si>
  <si>
    <t>sè</t>
  </si>
  <si>
    <t>minh</t>
  </si>
  <si>
    <t>Nhµ cöa, vËt kiÕn tróc</t>
  </si>
  <si>
    <t>M¸y mãc thiÕt bÞ</t>
  </si>
  <si>
    <t>Ph­¬ng tiÖn vËn t¶i truyÒn dÉn</t>
  </si>
  <si>
    <t>ThiÕt bÞ dông cô qu¶n lý</t>
  </si>
  <si>
    <t>TSC§ h÷u h×nh kh¸c</t>
  </si>
  <si>
    <t>PhÇn mÒm m¸y tÝnh</t>
  </si>
  <si>
    <t>TSC§ v« h×nh kh¸c</t>
  </si>
  <si>
    <t>PS cã TK421/N 911</t>
  </si>
  <si>
    <t xml:space="preserve">PS Nî  TK421/Cã 911-  TiÒn cæ tøc( gi¶m kh¸c), </t>
  </si>
  <si>
    <t>PS Nî 421/CãTK353,414,415,418 ( TrÝch c¸c quü tõ LN)</t>
  </si>
  <si>
    <t>PS Nî TK6351,6352</t>
  </si>
  <si>
    <t>Ng¾n vµ dµi h¹n</t>
  </si>
  <si>
    <t>Quý 1</t>
  </si>
  <si>
    <t>Quý 2</t>
  </si>
  <si>
    <t>Quý 3</t>
  </si>
  <si>
    <t>C¸ch tÝnh</t>
  </si>
  <si>
    <t>TK 333</t>
  </si>
  <si>
    <t>TK 338</t>
  </si>
  <si>
    <t>TK 411</t>
  </si>
  <si>
    <t>Cét tæng Ph¶i = VCSH Môc B BC§KT</t>
  </si>
  <si>
    <t>Cét Tæng Céng</t>
  </si>
  <si>
    <t>Chênh lệch tỷ giá thực tế phát sinh trong kỳ và chênh lệch tỷ giá do đánh giá lại số dư các khoản mục tiền tệ tại thời điểm cuối năm được kết chuyển vào doanh thu hoặc chi phí tài chính trong năm tài chính.</t>
  </si>
  <si>
    <t>Các khoản đầu tư ngắn hạn không quá 3 tháng có khả năng chuyển đổi dễ dàng thành tiền và không có nhiều rủi ro trong chuyển đổi thành tiền kể từ ngày mua khoản đầu tư đó tại thời điểm báo cáo.</t>
  </si>
  <si>
    <t xml:space="preserve">Nguyên tắc ghi nhận hàng tồn kho </t>
  </si>
  <si>
    <t>Hàng tồn kho được tính theo giá gốc. Trường hợp giá trị thuần có thể thực hiện được thấp hơn giá gốc thì phải tính theo giá trị thuần có thể thực hiện được. Giá gốc hàng tồn kho bao gồm chi phí mua, chi phí chế biến và các chi phí liên quan trực tiếp khác phát sinh để có được hàng tồn kho ở địa điểm và trạng thái hiện tại.</t>
  </si>
  <si>
    <t>Giá trị hàng tồn kho được xác định theo phương pháp bình quân gia quyền.</t>
  </si>
  <si>
    <t xml:space="preserve">Hàng tồn kho được hạch toán theo phương pháp kê khai thường xuyên. </t>
  </si>
  <si>
    <t>Dự phòng giảm giá hàng tồn kho được lập vào thời điểm cuối năm là số chênh lệch giữa giá gốc của hàng tồn kho lớn hơn giá trị thuần có thể thực hiện được của chúng.</t>
  </si>
  <si>
    <t xml:space="preserve"> - Nhà cửa, vật kiến trúc           05 - 25  năm</t>
  </si>
  <si>
    <t xml:space="preserve"> - Máy móc, thiết bị                  05 - 12  năm</t>
  </si>
  <si>
    <t>Các chi phí trả trước chỉ liên quan đến chi phí sản xuất kinh doanh năm tài chính hiện tại được ghi nhận là chi phí trả trước ngắn hạn và được tính vào chi phí sản xuất kinh doanh trong năm tài chính</t>
  </si>
  <si>
    <t xml:space="preserve">Nguyên tắc ghi nhận vốn chủ sở hữu </t>
  </si>
  <si>
    <t>Vốn đầu tư của chủ sở hữu được ghi nhận theo số vốn thực góp của chủ sở hữu.</t>
  </si>
  <si>
    <t xml:space="preserve">Thặng dư vốn cổ phần được ghi nhận theo số chênh lệch lớn hơn/ hoặc nhỏ hơn giữa giá thực tế phát hành  và mệnh giá cổ phiếu khi phát hành cổ phiếu lần đầu, phát hành bổ sung hoặc tái phát hành cổ phiếu quỹ. </t>
  </si>
  <si>
    <t>Vốn khác của chủ sở hữu được ghi theo giá trị còn lại giữa giá trị hợp lý  của các tài sản mà doanh nghiệp được các tổ chức, cá nhân khác tặng, biếu sau khi trừ (-) các khoản thuế phải nộp (nếu có) liên quan đến các tài sản được tặng, biếu này; và khoản bổ sung từ kết quả hoạt động kinh doanh</t>
  </si>
  <si>
    <t>Cổ phiếu quỹ là cổ phiếu do Công ty phát hành và sau đó mua lại. Cổ phiếu quỹ được ghi nhận theo giá trị thực tế và trình bày trên Bảng Cân đối kế toán là một khoản ghi giảm vốn chủ sở hữu.</t>
  </si>
  <si>
    <t>Cổ tức phải trả cho các cổ đông được ghi nhận là khoản phải trả trong Bảng Cân đối kế toán của Công ty sau khi có thông báo chia cổ tức của Hội đồng Quản trị Công ty.</t>
  </si>
  <si>
    <t xml:space="preserve">Nguyên tắc và phương pháp ghi nhận doanh thu </t>
  </si>
  <si>
    <t>Doanh thu bán hàng</t>
  </si>
  <si>
    <t>Doanh thu bán hàng được ghi nhận khi đồng thời thỏa mãn các điều kiện sau:</t>
  </si>
  <si>
    <t>- Doanh thu được ghi nhận theo hoá đơn phát hành của bộ phận bán hàng;</t>
  </si>
  <si>
    <t>- Doanh thu được xác định tương đối chắc chắn;</t>
  </si>
  <si>
    <t>- Công ty đã thu được hoặc sẽ thu được lợi ích kinh tế từ giao dịch bán hàng;</t>
  </si>
  <si>
    <t>- Xác định được chi phí liên quan đến giao dịch bán hàng.</t>
  </si>
  <si>
    <t>Doanh thu cung cấp dịch vụ được ghi nhận khi kết quả của giao dịch đó được xác định một cách đáng tin cậy. Trường hợp việc cung cấp dịch vụ liên quan đến nhiều kỳ thì doanh thu được ghi nhận trong kỳ theo kết quả phần công việc đã hoàn thành vào ngày lập Bảng Cân đối kế toán của kỳ đó. Kết quả của giao dịch cung cấp dịch vụ được xác định khi thỏa mãn các điều kiện sau:</t>
  </si>
  <si>
    <t>- Có khả năng thu được lợi ích kinh tế từ giao dịch cung cấp dịch vụ đó;</t>
  </si>
  <si>
    <t>- Xác định được phần công việc đã hoàn thành vào ngày lập Bảng cân đối kế toán;</t>
  </si>
  <si>
    <t>- Xác định được chi phí phát sinh cho giao dịch và chi phí để hoàn thành giao dịch cung cấp dịch vụ đó</t>
  </si>
  <si>
    <r>
      <t xml:space="preserve">Phần công việc cung cấp dịch vụ đã hoàn thành được xác định theo phương pháp đánh giá công việc hoàn thành. </t>
    </r>
    <r>
      <rPr>
        <sz val="11"/>
        <color indexed="12"/>
        <rFont val="Times New Roman"/>
        <family val="1"/>
      </rPr>
      <t xml:space="preserve"> </t>
    </r>
  </si>
  <si>
    <t>Doanh thu hoạt động tài chính</t>
  </si>
  <si>
    <t>Doanh thu phát sinh từ tiền lãi, tiền bản quyền, cổ tức, lợi nhuận được chia và các khoản doanh thu hoạt động tài chính khác được ghi nhận khi thỏa mãn đồng thời hai (2) điều kiện sau:</t>
  </si>
  <si>
    <t>- Có khả năng thu được lợi ích kinh tế từ giao dịch đó;</t>
  </si>
  <si>
    <t>- Doanh thu được xác định tương đối chắc chắn.</t>
  </si>
  <si>
    <r>
      <t>Cổ tức, lợi nhuận được chia được ghi nhận khi</t>
    </r>
    <r>
      <rPr>
        <sz val="11"/>
        <color indexed="12"/>
        <rFont val="Times New Roman"/>
        <family val="1"/>
      </rPr>
      <t xml:space="preserve"> </t>
    </r>
    <r>
      <rPr>
        <sz val="11"/>
        <rFont val="Times New Roman"/>
        <family val="1"/>
      </rPr>
      <t>Công ty</t>
    </r>
    <r>
      <rPr>
        <sz val="11"/>
        <color indexed="12"/>
        <rFont val="Times New Roman"/>
        <family val="1"/>
      </rPr>
      <t xml:space="preserve"> </t>
    </r>
    <r>
      <rPr>
        <sz val="11"/>
        <rFont val="Times New Roman"/>
        <family val="1"/>
      </rPr>
      <t>được quyền nhận cổ tức hoặc được quyền nhận lợi nhuận từ việc góp vốn.</t>
    </r>
  </si>
  <si>
    <t>Nguyên tắc và phương pháp ghi nhận chi phí tài chính</t>
  </si>
  <si>
    <t>Các khoản chi phí được ghi nhận vào chi phí tài chính gồm:</t>
  </si>
  <si>
    <t xml:space="preserve">- Chi phí hoặc các khoản lỗ liên quan đến các hoạt động đầu tư tài chính; </t>
  </si>
  <si>
    <t>- Chi phí cho vay và đi vay vốn;</t>
  </si>
  <si>
    <t>- Các khoản lỗ do thay đổi tỷ giá hối đoái của các nghiệp vụ phát sinh liên quan đến ngoại tệ;</t>
  </si>
  <si>
    <t>- Dự phòng giảm giá đầu tư chứng khoán.</t>
  </si>
  <si>
    <t>Các khoản trên được ghi nhận theo tổng số phát sinh trong kỳ, không bù trừ với doanh thu hoạt động tài chính.</t>
  </si>
  <si>
    <t>Nguyên tắc và phương pháp ghi nhận chi phí thuế TNDN hiện hành, chi phí thuế TNDN hoãn lại</t>
  </si>
  <si>
    <t>Chi phí thuế thu nhập doanh nghiệp hiện hành được xác định trên cơ sở thu nhập chịu thuế và thuế suất thuế TNDN trong năm hiện hành.</t>
  </si>
  <si>
    <t xml:space="preserve">Chi phí thuế thu nhập doanh nghiệp hoãn lại được xác định trên cơ sở số chênh lệch tạm thời được khấu trừ, số chênh lệch tạm thời chịu thuế và thuế suất thuế TNDN. </t>
  </si>
  <si>
    <t>BHXH, BHYT</t>
  </si>
  <si>
    <t>Sè d­ cuèi BC§PS</t>
  </si>
  <si>
    <t>®Ó cuèi n¨m HT vµo Quý 4</t>
  </si>
  <si>
    <t>I</t>
  </si>
  <si>
    <t>II</t>
  </si>
  <si>
    <t>III</t>
  </si>
  <si>
    <t>Tæng céng</t>
  </si>
  <si>
    <t>X50</t>
  </si>
  <si>
    <t>X60</t>
  </si>
  <si>
    <t>X65</t>
  </si>
  <si>
    <t>X70</t>
  </si>
  <si>
    <t>X75</t>
  </si>
  <si>
    <t>X80</t>
  </si>
  <si>
    <t>X85</t>
  </si>
  <si>
    <t>X90</t>
  </si>
  <si>
    <t>Cuèi n¨m ph¶i tÝnh thuÕ TNDN - Sè ®· HT 3quý = Q4</t>
  </si>
  <si>
    <t>ThuÕ TNDN ph¶i nép</t>
  </si>
  <si>
    <t>IV</t>
  </si>
  <si>
    <t>D­ Nî TK 111</t>
  </si>
  <si>
    <t>D­ Nî TK 112</t>
  </si>
  <si>
    <t>D­ Nî TK 152</t>
  </si>
  <si>
    <t>D­ Nî TK 153</t>
  </si>
  <si>
    <t>D­ Nî TK 154</t>
  </si>
  <si>
    <t>D­ Nî TK 155</t>
  </si>
  <si>
    <t>D­ Nî TK 157</t>
  </si>
  <si>
    <t>D­ Nî TK 242</t>
  </si>
  <si>
    <t>D­ Cã TK 3334</t>
  </si>
  <si>
    <t>D­ Cã TK 3335</t>
  </si>
  <si>
    <t>D­ Cã TK 3331</t>
  </si>
  <si>
    <t>D­ Cã TK 3382</t>
  </si>
  <si>
    <t>D­ Cã TK 3388</t>
  </si>
  <si>
    <t>Trang  5 phÇn TM n¨m</t>
  </si>
  <si>
    <t>Sè liÖu:</t>
  </si>
  <si>
    <t>D­ §K cña TK411,421,431 ( Theo chi tiÕt tõng môc)</t>
  </si>
  <si>
    <t>PS cã TK411,431 ( Chi tiÕt tõng môc)</t>
  </si>
  <si>
    <t>KiÓm tra l¹i sè d­ c¸c TK 411,421,431</t>
  </si>
  <si>
    <t>Sè ®· HT theo quý ch­a trõ CP chÞu thuÕ TNDN</t>
  </si>
  <si>
    <t>PS Cã TK511</t>
  </si>
  <si>
    <t>PS cã TK515</t>
  </si>
  <si>
    <t>PS Nî TK6358</t>
  </si>
  <si>
    <t>Doanh thu cung cấp dịch vụ</t>
  </si>
  <si>
    <t>BẢN THUYẾT MINH BÁO CÁO TÀI CHÍNH CHỌN LỌC</t>
  </si>
  <si>
    <t>Đặc điểm hoạt động của doanh nghiệp trong năm tài chính có ảnh hưởng đến Báo cáo tài chính:</t>
  </si>
  <si>
    <t>Công ty áp dụng chế độ kế toán Việt Nam ban hành theo Thông tư số 200/2014/TT/BTC ngày 22/12/2014 của Bộ Tài chính hướng dẫn Chế độ kế toán doanh nghiệp.</t>
  </si>
  <si>
    <t>Báo cáo tài chính được lập và trình bầy phù hợp với Chuẩn mực và Chế độ kế toán Việt Nam.</t>
  </si>
  <si>
    <t>Báo cáo tài chính giữa niên độ của Công ty được lập theo hướng dẫn của Thông tư số 200/2014/TT-BTC ngày 22/12/2014 của Bộ Tài chính. Báo cáo tài chính năm gần nhất (năm 2014) của Công ty được lập theo Quyết định số 15/2006/QĐ-BTC ngày 20/3/2006 của Bộ Tài chính.</t>
  </si>
  <si>
    <t>Tiền và các khoản tương tiền bao gồm tiền mặt tại quỹ, tiền gửi ngân hàng (không kỳ hạn).</t>
  </si>
  <si>
    <r>
      <t xml:space="preserve">Km 2 đường Văn Cao, TP Nam Định, tỉnh Nam Định  </t>
    </r>
    <r>
      <rPr>
        <sz val="10.5"/>
        <rFont val="Times New Roman"/>
        <family val="1"/>
      </rPr>
      <t xml:space="preserve">                   (Ban hành theo Thông tư số 200/2014/TT-BTC</t>
    </r>
  </si>
  <si>
    <t xml:space="preserve">Nguyên tắc kế toán nợ phải thu </t>
  </si>
  <si>
    <t>Các khoản nợ phải thu được theo dõi chi tiết theo kỳ hạn gốc, theo nguyên tệ, theo từng đối tượng, phản ánh theo giá trị có thể thực hiện được ước tính sau khi đã trích lập dự phòng phải thu khó đòi.</t>
  </si>
  <si>
    <t>Đối tượng trích lập dự phòng bao gồm các khách hàng có số dư nợ quá hạn theo hợp đồng hoặc mất khả năng thanh toán, không bao gồm những khách hàng đã quá hạn trên nhưng đang tiến hành thanh toán hoặc có cam kết trong việc thanh toán trong thời gian tới, phù hợp theo hướng dẫn tại Thông tư số 228/2009/TT-BTC ngày 07/12/2009 của Bộ Tài chính.</t>
  </si>
  <si>
    <t xml:space="preserve">Nguyên tắc kế toán và khấu hao tài sản cố định </t>
  </si>
  <si>
    <t>Nguyên giá tài sản bao gồm giá mua và toàn bộ các chi phí khác liên quan trực tiếp đến việc đưa tài sản vào trạng thái sẵn sàng sử dụng.</t>
  </si>
  <si>
    <t xml:space="preserve">Tài sản cố định hữu hình, tài sản cố định vô hình được trình bày theo nguyên giá trừ giá trị hao mòn luỹ kế. </t>
  </si>
  <si>
    <t>Nguyên giá tài sản cố định hữu hình do tự làm, tự xây dựng bao gồm chi phí xây dựng, chi phí sản xuất thực tế phát sinh cộng chi phí lắp đặt chạy thử.</t>
  </si>
  <si>
    <t>Nguyên tắc kế toán các khoản chi phí phát sinh sau ghi nhận ban đầu (chi phí nâng cấp, cải tạo, duy tu, sửa chữa) được ghi nhận vào giá trị ghi sổ.</t>
  </si>
  <si>
    <t>Khấu hao tài sản được tính theo phương pháp đường thẳng phù hợp với Thông tư 45/2013/TT-BTC ngày 25/4/2013 của Bộ Tài chính. Thời gian khấu hao được ước tính như sau:</t>
  </si>
  <si>
    <t xml:space="preserve"> - Phương tiện vận tải               06 - 10  năm</t>
  </si>
  <si>
    <t xml:space="preserve"> - Thiết bị văn phòng                 03 - 05  năm</t>
  </si>
  <si>
    <t xml:space="preserve">Nguyên tắc kế toán chi phí trả trước </t>
  </si>
  <si>
    <t>Chi phí trả trước được phân bổ dần vào chi phí sản xuất, kinh doanh bao gồm chi phí công cụ dụng cụ xuất dùng có giá trị lớn. Thời gian phân bổ chi phí trả trước tối đa không quá 3 năm.</t>
  </si>
  <si>
    <t>Nguyên tắc kế toán nợ phải trả</t>
  </si>
  <si>
    <t>Nguyên tắc ghi nhận vay</t>
  </si>
  <si>
    <t>Các khoản vay được phân loại theo nợ ngắn hạn, nợ dài hạn đến hạn trả và nợ dài hạn.Theo dõi khoản vay chi tiết theo từng đối tượng, từng kỳ hạn, từng hợp đồng, theo nguyên tệ.</t>
  </si>
  <si>
    <t>Nguyên tắc theo dõi nợ phải trả chi tiết theo từng đối tượng, từng kỳ hạn, từng hợp đồng, theo nguyên tệ. Nợ phải tra được ghi nhận không thấp hơn giá trị phải thanh toán.</t>
  </si>
  <si>
    <t xml:space="preserve">Nguyên tắc ghi nhận và vốn hoá các khoản chi phí đi vay </t>
  </si>
  <si>
    <t>Chi phí đi vay được ghi nhận vào chi phí SX KD trong kỳ khi phát sinh, trừ chi phí đi vay liên quan trực tiếp đến việc đầu tư xây dựng hoặc sản xuất tài sản dở dang được tính vào giá trị của tài sản đó (được vốn hoá) theo quy định của Chuẩn mực Kế toán “Chi phí đi vay”.</t>
  </si>
  <si>
    <t xml:space="preserve">Nguyên tắc ghi nhận chi phí phải trả </t>
  </si>
  <si>
    <t>Các khoản chi phí thực tế chưa phát sinh nhưng được trích trước vào chi phí sản xuất kinh doanh trong kỳ để đảm bảo khi chi phí phát sinh thực tế không gây đột biến cho chi phí sản xuất kinh doanh trên cơ sở đảm bảo nguyên tắc phù hợp giữa doanh thu và chi phí. Khi các chi phí đó phát sinh, nếu có chênh lệch với số đã trích kế toán tiến hành ghi bổ sung hoặc ghi giảm chi phí tương ứng với phần chênh lệch.</t>
  </si>
  <si>
    <t>Lợi nhuận sau thuế chưa phân phối là số lợi nhuận từ các hoạt động của doanh nghiệp sau khi trừ (-) các khoản điều chỉnh do áp dụng hồi tố thay đổi chính sách kế toán và điều chỉnh hồi tố sai sót trọng yếu của các năm trước. Lợi nhuận phân phối theo Biên bản Đại hội cổ đông thường niên, theo hướng dẫn của Nghị Định số 09/2004/NĐ-CP ngày 05/02/2009 và Thông tư số 11/2007/TT-BTC ngày 8/02/2007.</t>
  </si>
  <si>
    <t>Nguyên tắc kế toán các khoản giảm trừ doanh thu</t>
  </si>
  <si>
    <t>Các khoản giảm trừ doanh thu bao gồm: Chiết khấu thương mại, giảm giá hàng bán và hàng bán bị trả lại.</t>
  </si>
  <si>
    <t xml:space="preserve">Các khoản giảm trừ doanh thu nếu phát sinh trước thời điểm phát hành Báo cáo tài chính thì được ghi giảm doanh thu trên Báo cáo tài chính của kỳ lập báo cáo  (kỳ trước), nếu phát sinh sau thời điểm phát hành Báo cáo tài chính thì được ghi giảm doanh thu của kỳ phát sinh (kỳ sau). </t>
  </si>
  <si>
    <t>Nguyên tắc kế toán giá vốn hàng bán</t>
  </si>
  <si>
    <t>Nguyên tắc kế toán giá vốn hàng bán phải đảm bảo nguyên tắc phù hợp với doanh thu.</t>
  </si>
  <si>
    <t>Chi phí nguyên vật liệu trực tiếp tiêu hao, chi phí nhân công, chi phí sản xuất chung vượt mức bình thường không được tính vào giá trị của hàng tồn kho mà được tính ngay vào giá vốn hàng bán.</t>
  </si>
  <si>
    <t>Các khoản thuế nhập khẩu, thuế bảo vệ môi trường đã được tính vào chi phí mua hàng, khi xuất bán mà các khoản thuế đó được hoàn lại thì được ghi giảm giá vốn hàng bán.</t>
  </si>
  <si>
    <t>Chi phí bán hàng và chi phí quản lý doanh nghiệp</t>
  </si>
  <si>
    <t>Các chi phí quản lý chung của doanh nghiệp được phản ánh đầy đủ bao gồm: Chi phí tiền lương và các khoản trích theo lương của nhân viên quản lý, chi phí vật liệu văn phòng, khấu hao TSCĐ dùng cho văn phòng, các khoản tiền thuế, phí, lệ phí, trích lập dự phòng phải thu khó đòi, dịch vụ mua ngoài, các dịch vụ mua ngoài ...</t>
  </si>
  <si>
    <t>Các chi phí thực tế của doanh nghiệp phát sinh trong quá trình bán hàng được ghi nhận đầy đủ gồm: Chi phí tiền lương và các khoản trích theo lương của bộ phận bán hàng, chi phí vận chuyển, bốc xếp, bảo quản, đóng gói, quảng cáo, chào hàng, giới thiệu sản phẩm hàng hoá …</t>
  </si>
  <si>
    <t xml:space="preserve">CÁC SỰ KIỆN HOẶC GIAO DỊCH TRỌNG YẾU TRONG KỲ KẾ TOÁN GIỮA NIÊN ĐỘ </t>
  </si>
  <si>
    <t>ĐVT: VNĐ</t>
  </si>
  <si>
    <t>Tiền và các khoản tương đương tiền ( đồng )</t>
  </si>
  <si>
    <t>Tiền mặt tại quỹ</t>
  </si>
  <si>
    <t>Phải thu về cổ tức và lợi nhuận được chia</t>
  </si>
  <si>
    <t>Phải thu người lao động</t>
  </si>
  <si>
    <t>Phải thu khác</t>
  </si>
  <si>
    <t>Hàng tồn kho ( đồng )</t>
  </si>
  <si>
    <t>Nguyên liệu, vật liệu tồn kho</t>
  </si>
  <si>
    <t>Công cụ dụng cụ trong kho</t>
  </si>
  <si>
    <t xml:space="preserve">Chi phí SXKD dở dang </t>
  </si>
  <si>
    <t>Thành phẩm tồn kho</t>
  </si>
  <si>
    <t xml:space="preserve">Hàng gửi đi bán </t>
  </si>
  <si>
    <t xml:space="preserve">Vay ngắn hạn </t>
  </si>
  <si>
    <t>Nợ dài hạn đến hạn trả</t>
  </si>
  <si>
    <t xml:space="preserve">Thuế và các khoản phải nộp nhà nước </t>
  </si>
  <si>
    <t>Thuế GTGT</t>
  </si>
  <si>
    <t>Thuế TNDN</t>
  </si>
  <si>
    <t>Thuế TN cá nhân</t>
  </si>
  <si>
    <t xml:space="preserve">Các loại thuế khác </t>
  </si>
  <si>
    <t>Các khoản phải trả, phải nộp ngắn hạn khác :</t>
  </si>
  <si>
    <t>Kinh phí công đoàn</t>
  </si>
  <si>
    <t>Cổ tức phải trả</t>
  </si>
  <si>
    <t xml:space="preserve">Các khoản phải trả , phải nộp khác </t>
  </si>
  <si>
    <t xml:space="preserve">Nguồn vốn kinh doanh </t>
  </si>
  <si>
    <t xml:space="preserve">Vốn điều lệ </t>
  </si>
  <si>
    <t>Thặng dư vốn</t>
  </si>
  <si>
    <t>Vốn khác</t>
  </si>
  <si>
    <t>Chi tiết vốn đầu tư của chủ sở hữu :</t>
  </si>
  <si>
    <t>Vốn đầu tư của nhà nước</t>
  </si>
  <si>
    <t xml:space="preserve">Vốn góp của các cổ đông </t>
  </si>
  <si>
    <t>Tiền gửi ngân hàng không kỳ hạn</t>
  </si>
  <si>
    <t>Chi phí trả trước</t>
  </si>
  <si>
    <t>Chi phí CCDC xuất dùng</t>
  </si>
  <si>
    <t>Vay và nợ thuê tài chính</t>
  </si>
  <si>
    <t>Vay dài hạn</t>
  </si>
  <si>
    <t>D­ Cã TK 34111</t>
  </si>
  <si>
    <t>D­ Cã TK 34112</t>
  </si>
  <si>
    <t>D­ Cã TK 34113</t>
  </si>
  <si>
    <t>Chi phí phải trả</t>
  </si>
  <si>
    <t>Chi phí lãi vay phải trả</t>
  </si>
  <si>
    <t>Chi phí phải trả khác</t>
  </si>
  <si>
    <t>D­ Cã TK 3351</t>
  </si>
  <si>
    <t>Khoản mục</t>
  </si>
  <si>
    <t>Nhà cửa</t>
  </si>
  <si>
    <t>vật kiến trúc</t>
  </si>
  <si>
    <t>thiết bị</t>
  </si>
  <si>
    <t>Máy móc</t>
  </si>
  <si>
    <t>Phương tiện vận</t>
  </si>
  <si>
    <t>tài, chuyền dẫn</t>
  </si>
  <si>
    <t>Thiết bị dụng</t>
  </si>
  <si>
    <t>cụ quản lý</t>
  </si>
  <si>
    <t>Tổng cộng</t>
  </si>
  <si>
    <t>Nguyên giá</t>
  </si>
  <si>
    <t>Số dư đầu quý</t>
  </si>
  <si>
    <t xml:space="preserve"> - Mua trong kỳ</t>
  </si>
  <si>
    <t xml:space="preserve"> - Tăng khác</t>
  </si>
  <si>
    <t xml:space="preserve"> - Đầu tư XDCB h.thành</t>
  </si>
  <si>
    <t xml:space="preserve"> - Thanh lý, nhượng bán</t>
  </si>
  <si>
    <t xml:space="preserve"> - Giảm khác</t>
  </si>
  <si>
    <t>Số dư cuối quý</t>
  </si>
  <si>
    <t>Giá trị hao mòn luỹ kế</t>
  </si>
  <si>
    <t xml:space="preserve"> - Khấu hao trong kỳ</t>
  </si>
  <si>
    <t xml:space="preserve"> - Chuyển sang BĐS đ.tư</t>
  </si>
  <si>
    <t>Giá trị còn lại</t>
  </si>
  <si>
    <t xml:space="preserve"> - Tại ngày đầu quý</t>
  </si>
  <si>
    <t xml:space="preserve"> - Tại ngày cuối quý</t>
  </si>
  <si>
    <t>Quyền sử</t>
  </si>
  <si>
    <t>dụng đất</t>
  </si>
  <si>
    <t>Bản quyền</t>
  </si>
  <si>
    <t>bằng phát minh</t>
  </si>
  <si>
    <t>Phần mềm</t>
  </si>
  <si>
    <t>máy tính</t>
  </si>
  <si>
    <t xml:space="preserve">TSCĐ vô </t>
  </si>
  <si>
    <t>hình khác</t>
  </si>
  <si>
    <t xml:space="preserve"> - Tạo ra từ nội bộ DN</t>
  </si>
  <si>
    <t xml:space="preserve"> - Tăng do hợp nhất KD</t>
  </si>
  <si>
    <t>Số dư cuối ký</t>
  </si>
  <si>
    <t>Nguồn vốn kinh doanh: Vốn góp</t>
  </si>
  <si>
    <t>Nguồn vốn kinh doanh: Thặng dư vốn cổ phần</t>
  </si>
  <si>
    <t>Nguồn vốn kinh doanh: Vốn khác</t>
  </si>
  <si>
    <t>Chênh lệch đánh giá lại tài sản</t>
  </si>
  <si>
    <t>Chênh lệch tỷ giá</t>
  </si>
  <si>
    <t>Quỹ đầu tư phát triển</t>
  </si>
  <si>
    <t>Các quỹ khác thuộc vốn chủ sở hữu</t>
  </si>
  <si>
    <t>Lợi nhuận chưa phân phối</t>
  </si>
  <si>
    <t>Tăng vốn trong quý</t>
  </si>
  <si>
    <t>Lãi trong quý</t>
  </si>
  <si>
    <t>Giảm vốn trong quý</t>
  </si>
  <si>
    <t>Lỗ trong quý</t>
  </si>
  <si>
    <t>Cổ phiếu</t>
  </si>
  <si>
    <t>Số lượng cổ phiếu đăng ký phát hành</t>
  </si>
  <si>
    <t>Số lượng cổ phiếu đang lưu hành</t>
  </si>
  <si>
    <t xml:space="preserve">     + Cổ phiếu phổ thông</t>
  </si>
  <si>
    <t xml:space="preserve">     + Cổ phiếu ưu đãi</t>
  </si>
  <si>
    <t>Doanh thu bán hàng và cung cấp dịch vụ</t>
  </si>
  <si>
    <t>Lãi tiền gửi</t>
  </si>
  <si>
    <t>Doanh thu hoạt động tài chính khác</t>
  </si>
  <si>
    <t>Chi phí tài chính</t>
  </si>
  <si>
    <t>Lãi tiền vay</t>
  </si>
  <si>
    <t>Chênh lệch tỷ giá chưa thực hiện</t>
  </si>
  <si>
    <t>Chi phí tài chính khác</t>
  </si>
  <si>
    <t>Giá vốn hàng bán</t>
  </si>
  <si>
    <t>Giá vốn của thành phẩm đã cung cấp</t>
  </si>
  <si>
    <t>Giá vốn của hàng hoá đã cung cấp</t>
  </si>
  <si>
    <t>Chi phí thuế TNDN hiện hành</t>
  </si>
  <si>
    <t>Chi phí thuế TNDN hiện hành tính trên thu nhập chịu thuế năm hiện hành</t>
  </si>
  <si>
    <t>Điều chỉnh chi phí thuế TNDN của các năm trước vào chi phí</t>
  </si>
  <si>
    <t>Thuế TNDN hiện hành năm nay</t>
  </si>
  <si>
    <t>Chi phí sản xuất kinh doanh theo yếu tố</t>
  </si>
  <si>
    <t>Chi phí nguyên liệu, vật liệu</t>
  </si>
  <si>
    <t>Chi phí nhân công</t>
  </si>
  <si>
    <t>Chi phí khấu hao tài sản cố định</t>
  </si>
  <si>
    <t>Chi phí dịch vụ mua ngoài</t>
  </si>
  <si>
    <t>Chi phí khác bằng tiền</t>
  </si>
  <si>
    <t>V.01</t>
  </si>
  <si>
    <t>V.03</t>
  </si>
  <si>
    <t>V.02</t>
  </si>
  <si>
    <t>V.13</t>
  </si>
  <si>
    <t>1. Phải trả người bán ngắn hạn</t>
  </si>
  <si>
    <t>2. Người mua trả tiền trước</t>
  </si>
  <si>
    <t>3. Thuế và các khoản phải nộp Nhà nước</t>
  </si>
  <si>
    <t>4. Phải trả người lao động</t>
  </si>
  <si>
    <t>5. Chi phí phải trả ngắn hạn</t>
  </si>
  <si>
    <t>6. Phải trả nội bộ ngắn hạn</t>
  </si>
  <si>
    <t>2. Người mua trả tiền trước dài hạn</t>
  </si>
  <si>
    <t>3. Chi phí phải trả dài hạn</t>
  </si>
  <si>
    <t>4. Phải trả nội bộ về vốn kinh doanh</t>
  </si>
  <si>
    <t>5. Phải trả nội bộ dài hạn</t>
  </si>
  <si>
    <t>4. Tiền lãi vay đã trả</t>
  </si>
  <si>
    <t>5. Thuế thu nhập doanh nghiệp đã nộp</t>
  </si>
  <si>
    <t>2. Tiền trả lại vốn góp cho các chủ sở hữu, mua lại cổ phiếu của doanh nghiệp đã phát hành</t>
  </si>
  <si>
    <t>3. Tiền thu từ đi vay</t>
  </si>
  <si>
    <t>4. Tiền trả nợ gốc vay</t>
  </si>
  <si>
    <t>5. Tiền trả nợ gốc thuê tài chính</t>
  </si>
  <si>
    <t>Các khoản phải thu khác</t>
  </si>
  <si>
    <t>TK 138 + TK 141 + TK244</t>
  </si>
  <si>
    <t>11        Tăng giảm tài sản cố định hữu hình</t>
  </si>
  <si>
    <t>12        Tăng giảm TSCĐ vô hình</t>
  </si>
  <si>
    <t>13        Bảng đối chiếu biến đông của vốn chủ sở hữu:</t>
  </si>
  <si>
    <t>D­ Cã TK 3358,3352</t>
  </si>
  <si>
    <t>3383+3384+3386</t>
  </si>
  <si>
    <t>Trong đó: Quỹ dự phòng tài chính</t>
  </si>
  <si>
    <t>V.04</t>
  </si>
  <si>
    <t>V.11</t>
  </si>
  <si>
    <t>V.12</t>
  </si>
  <si>
    <t>5.1</t>
  </si>
  <si>
    <t>5.2</t>
  </si>
  <si>
    <t>5.3</t>
  </si>
  <si>
    <t>V.05.3</t>
  </si>
  <si>
    <t>V.6</t>
  </si>
  <si>
    <t>V.7</t>
  </si>
  <si>
    <t>V.8</t>
  </si>
  <si>
    <t>V.15</t>
  </si>
  <si>
    <t>V.18</t>
  </si>
  <si>
    <t>V.16</t>
  </si>
  <si>
    <t>V.17</t>
  </si>
  <si>
    <t>V.19</t>
  </si>
  <si>
    <t xml:space="preserve">       Ngày 22/12/2014 của Bộ Tài chính)   </t>
  </si>
  <si>
    <t>Các nghiệp vụ kinh tế phát sinh bằng ngoại tệ được quy đổi ra đồng Việt Nam theo tỷ giá giao dịch thực tế tại thời điểm phát sinh nghiệp vụ. Tại thời điểm lập Báo cáo tài chính, các khoản mục tiền tệ có gốc ngoại tệ được quy đổi theo tỷ giá mua ngoại tệ của Ngân hàng thương mại nơi Công ty mở tài khoản ngoại tệ.</t>
  </si>
  <si>
    <t>V.05.1, V05.2</t>
  </si>
  <si>
    <t>4. Phải thu về cho vay ngắn hạn</t>
  </si>
  <si>
    <t>5. Phải thu ngắn hạn khác</t>
  </si>
  <si>
    <t>6. Dự phòng phải thu ngắn hạn khó đòi (*)</t>
  </si>
  <si>
    <t>III. Hàng tồn kho</t>
  </si>
  <si>
    <t>II. Các khoản phải thu ngắn hạn</t>
  </si>
  <si>
    <t>IV. Tài sản ngắn hạn</t>
  </si>
  <si>
    <t>4. Tài sản ngắn hạn khác</t>
  </si>
  <si>
    <t>2. Phải thu nội bộ dài hạn</t>
  </si>
  <si>
    <t>3. Phải thu về cho vay dài hạn</t>
  </si>
  <si>
    <t>4. Phải thu dài hạn khác</t>
  </si>
  <si>
    <t>5. Dự phòng phải thu dài hạn khó đòi (*)</t>
  </si>
  <si>
    <t>III. Tài sản dở dang dài hạn</t>
  </si>
  <si>
    <t>IV. Tài sản dài hạn khác</t>
  </si>
  <si>
    <t>2. Tài sản dài hạn khác</t>
  </si>
  <si>
    <t xml:space="preserve">7. Phải trả ngắn hạn khác </t>
  </si>
  <si>
    <t>8. Vay và nợ thuê tài chính ngắn hạn</t>
  </si>
  <si>
    <t>9. Dự phòng phải trả ngắn hạn</t>
  </si>
  <si>
    <t>10. Quỹ khen thưởng, phúc lợi</t>
  </si>
  <si>
    <t>6. Phải trả dài hạn khác</t>
  </si>
  <si>
    <t>7. Vay và nợ thuê tài chính dài hạn</t>
  </si>
  <si>
    <t>8. Thuế thu nhập hoãn lại phải trả</t>
  </si>
  <si>
    <t>9. Dự phòng phải trả dài hạn</t>
  </si>
  <si>
    <t>3. Vốn khác của chủ sở hữu</t>
  </si>
  <si>
    <t>4. Cổ phiếu quỹ (*)</t>
  </si>
  <si>
    <t>5. Chênh lệch đánh giá lại tài sản</t>
  </si>
  <si>
    <t>6. Chênh lệch tỷ giá hối đoái</t>
  </si>
  <si>
    <t>7. Quỹ đầu tư phát triển</t>
  </si>
  <si>
    <t>8. Quỹ hỗ trợ sắp xếp doanh nghiệp</t>
  </si>
  <si>
    <t>9. Quỹ khác thuộc vốn chủ sở hữu</t>
  </si>
  <si>
    <t>10. Lợi nhuận sau thuế chưa phân phối</t>
  </si>
  <si>
    <t>đồng</t>
  </si>
  <si>
    <t>Mẫu số B 03a - DN</t>
  </si>
  <si>
    <t>Mẫu số B 09a - DN</t>
  </si>
  <si>
    <r>
      <t xml:space="preserve">CÔNG TY CỔ PHẦN VICEM BAO BÌ BÚT SƠN   </t>
    </r>
    <r>
      <rPr>
        <sz val="10"/>
        <rFont val="Times New Roman"/>
        <family val="1"/>
      </rPr>
      <t xml:space="preserve">                                                                                    </t>
    </r>
    <r>
      <rPr>
        <b/>
        <sz val="11"/>
        <rFont val="Times New Roman"/>
        <family val="1"/>
      </rPr>
      <t xml:space="preserve">   Mẫu số B 09a - DN</t>
    </r>
  </si>
  <si>
    <t>Quý 2 năm 2015</t>
  </si>
  <si>
    <t>Tại ngày 30 tháng 6 năm 2015</t>
  </si>
  <si>
    <t>Lập, ngày 16 tháng 7  năm 2015</t>
  </si>
  <si>
    <t>30/6/2015</t>
  </si>
  <si>
    <t>Trang 4 phÇn TM n¨m</t>
  </si>
  <si>
    <t>Trang 14 phÇn TM n¨m</t>
  </si>
  <si>
    <t>Quỹ dự trữ bổ xung vốn điều lệ</t>
  </si>
  <si>
    <t>Cuèi Trang 17</t>
  </si>
  <si>
    <t xml:space="preserve">Tăng  khác </t>
  </si>
  <si>
    <t xml:space="preserve">Giảm khác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</si>
</sst>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5" formatCode="\ #,###,###,###,###"/>
    <numFmt numFmtId="166" formatCode="\ ##,###,###,###,###"/>
    <numFmt numFmtId="167" formatCode="\ ###,###,###,###"/>
    <numFmt numFmtId="168" formatCode="_(* #,##0_);_(* \(#,##0\);_(* &quot;-&quot;??_);_(@_)"/>
  </numFmts>
  <fonts count="52" x14ac:knownFonts="1">
    <font>
      <sz val="12"/>
      <name val=".VnTime"/>
    </font>
    <font>
      <sz val="12"/>
      <name val=".VnTime"/>
    </font>
    <font>
      <sz val="14"/>
      <name val=".VnTime"/>
    </font>
    <font>
      <sz val="11"/>
      <name val=".VnTime"/>
    </font>
    <font>
      <b/>
      <sz val="12"/>
      <name val=".VnTime"/>
      <family val="2"/>
    </font>
    <font>
      <sz val="12"/>
      <name val=".VnTime"/>
      <family val="2"/>
    </font>
    <font>
      <sz val="10"/>
      <name val=".VnTime"/>
    </font>
    <font>
      <b/>
      <sz val="10"/>
      <name val=".VnTime"/>
    </font>
    <font>
      <sz val="10"/>
      <name val=".VnArial Narrow"/>
      <family val="2"/>
    </font>
    <font>
      <b/>
      <sz val="10"/>
      <name val=".VnArial Narrow"/>
      <family val="2"/>
    </font>
    <font>
      <sz val="12"/>
      <name val=".VnArial Narrow"/>
      <family val="2"/>
    </font>
    <font>
      <b/>
      <sz val="12"/>
      <name val=".VnArial Narrow"/>
      <family val="2"/>
    </font>
    <font>
      <b/>
      <sz val="11"/>
      <name val="Times New Roman"/>
      <family val="1"/>
    </font>
    <font>
      <sz val="11"/>
      <name val="Times New Roman"/>
      <family val="1"/>
    </font>
    <font>
      <b/>
      <i/>
      <sz val="11"/>
      <name val="Times New Roman"/>
      <family val="1"/>
    </font>
    <font>
      <sz val="11"/>
      <color indexed="12"/>
      <name val="Times New Roman"/>
      <family val="1"/>
    </font>
    <font>
      <i/>
      <sz val="11"/>
      <name val="Times New Roman"/>
      <family val="1"/>
    </font>
    <font>
      <sz val="8"/>
      <name val=".VnTime"/>
    </font>
    <font>
      <sz val="11"/>
      <color indexed="12"/>
      <name val=".VnTime"/>
    </font>
    <font>
      <sz val="12"/>
      <color indexed="12"/>
      <name val=".VnArial Narrow"/>
      <family val="2"/>
    </font>
    <font>
      <sz val="12"/>
      <color indexed="12"/>
      <name val=".VnTime"/>
    </font>
    <font>
      <sz val="8"/>
      <color indexed="81"/>
      <name val="Tahoma"/>
    </font>
    <font>
      <b/>
      <sz val="8"/>
      <color indexed="81"/>
      <name val="Tahoma"/>
    </font>
    <font>
      <sz val="12"/>
      <color indexed="81"/>
      <name val=".VnArial Narrow"/>
      <family val="2"/>
    </font>
    <font>
      <b/>
      <sz val="11"/>
      <color indexed="12"/>
      <name val=".VnArial Narrow"/>
      <family val="2"/>
    </font>
    <font>
      <sz val="12"/>
      <name val="Times New Roman"/>
      <family val="1"/>
    </font>
    <font>
      <b/>
      <sz val="12"/>
      <name val="Times New Roman"/>
      <family val="1"/>
    </font>
    <font>
      <b/>
      <sz val="14"/>
      <name val="Times New Roman"/>
      <family val="1"/>
    </font>
    <font>
      <sz val="10"/>
      <name val="Times New Roman"/>
      <family val="1"/>
    </font>
    <font>
      <sz val="11"/>
      <color indexed="10"/>
      <name val="Times New Roman"/>
      <family val="1"/>
    </font>
    <font>
      <i/>
      <sz val="12"/>
      <name val="Times New Roman"/>
      <family val="1"/>
    </font>
    <font>
      <b/>
      <u/>
      <sz val="11"/>
      <name val="Times New Roman"/>
      <family val="1"/>
    </font>
    <font>
      <b/>
      <sz val="10"/>
      <name val="Times New Roman"/>
      <family val="1"/>
    </font>
    <font>
      <sz val="10.5"/>
      <name val="Times New Roman"/>
      <family val="1"/>
    </font>
    <font>
      <b/>
      <sz val="10.5"/>
      <name val="Times New Roman"/>
      <family val="1"/>
    </font>
    <font>
      <i/>
      <sz val="10.5"/>
      <name val="Times New Roman"/>
      <family val="1"/>
    </font>
    <font>
      <b/>
      <i/>
      <sz val="10.5"/>
      <name val="Times New Roman"/>
      <family val="1"/>
    </font>
    <font>
      <sz val="10.5"/>
      <color indexed="10"/>
      <name val="Times New Roman"/>
      <family val="1"/>
    </font>
    <font>
      <b/>
      <sz val="10.5"/>
      <color indexed="8"/>
      <name val="Times New Roman"/>
      <family val="1"/>
    </font>
    <font>
      <sz val="11"/>
      <color indexed="8"/>
      <name val="Times New Roman"/>
      <family val="1"/>
    </font>
    <font>
      <b/>
      <u/>
      <sz val="11"/>
      <color indexed="8"/>
      <name val="Times New Roman"/>
      <family val="1"/>
    </font>
    <font>
      <b/>
      <sz val="11"/>
      <color indexed="8"/>
      <name val="Times New Roman"/>
      <family val="1"/>
    </font>
    <font>
      <u/>
      <sz val="11"/>
      <name val="Times New Roman"/>
      <family val="1"/>
    </font>
    <font>
      <b/>
      <sz val="11"/>
      <name val=".VnTime"/>
    </font>
    <font>
      <b/>
      <sz val="12"/>
      <name val=".VnTime"/>
    </font>
    <font>
      <i/>
      <sz val="10"/>
      <name val="Times New Roman"/>
      <family val="1"/>
    </font>
    <font>
      <b/>
      <i/>
      <u/>
      <sz val="10"/>
      <name val="Times New Roman"/>
      <family val="1"/>
    </font>
    <font>
      <sz val="9"/>
      <name val="Times New Roman"/>
      <family val="1"/>
    </font>
    <font>
      <sz val="8"/>
      <name val="Times New Roman"/>
      <family val="1"/>
    </font>
    <font>
      <i/>
      <sz val="11"/>
      <color indexed="10"/>
      <name val="Times New Roman"/>
      <family val="1"/>
    </font>
    <font>
      <b/>
      <u/>
      <sz val="11"/>
      <color indexed="10"/>
      <name val="Times New Roman"/>
      <family val="1"/>
    </font>
    <font>
      <sz val="10"/>
      <name val=".VnArial"/>
      <family val="2"/>
    </font>
  </fonts>
  <fills count="4">
    <fill>
      <patternFill patternType="none"/>
    </fill>
    <fill>
      <patternFill patternType="gray125"/>
    </fill>
    <fill>
      <patternFill patternType="solid">
        <fgColor indexed="42"/>
        <bgColor indexed="64"/>
      </patternFill>
    </fill>
    <fill>
      <patternFill patternType="solid">
        <fgColor indexed="13"/>
        <bgColor indexed="64"/>
      </patternFill>
    </fill>
  </fills>
  <borders count="2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20">
    <xf numFmtId="0" fontId="0" fillId="0" borderId="0" xfId="0"/>
    <xf numFmtId="0" fontId="4" fillId="0" borderId="0" xfId="0" applyFont="1" applyAlignment="1">
      <alignment horizontal="center"/>
    </xf>
    <xf numFmtId="0" fontId="3" fillId="0" borderId="0" xfId="0" applyFont="1"/>
    <xf numFmtId="3" fontId="0" fillId="0" borderId="0" xfId="0" applyNumberFormat="1"/>
    <xf numFmtId="0" fontId="4" fillId="0" borderId="0" xfId="0" applyFont="1"/>
    <xf numFmtId="0" fontId="8" fillId="0" borderId="0" xfId="0" applyFont="1" applyAlignment="1">
      <alignment horizontal="left"/>
    </xf>
    <xf numFmtId="0" fontId="10" fillId="0" borderId="0" xfId="0" applyFont="1"/>
    <xf numFmtId="0" fontId="9"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justify"/>
    </xf>
    <xf numFmtId="0" fontId="13" fillId="0" borderId="0" xfId="0" applyFont="1" applyAlignment="1">
      <alignment horizontal="justify"/>
    </xf>
    <xf numFmtId="0" fontId="14" fillId="0" borderId="0" xfId="0" applyFont="1" applyAlignment="1">
      <alignment horizontal="justify"/>
    </xf>
    <xf numFmtId="0" fontId="15" fillId="0" borderId="0" xfId="0" applyFont="1" applyAlignment="1">
      <alignment horizontal="right" vertical="top" wrapText="1" indent="4"/>
    </xf>
    <xf numFmtId="0" fontId="13" fillId="0" borderId="0" xfId="0" applyFont="1" applyFill="1" applyAlignment="1">
      <alignment horizontal="left" vertical="top" wrapText="1" indent="4"/>
    </xf>
    <xf numFmtId="0" fontId="13" fillId="0" borderId="0" xfId="0" applyFont="1" applyAlignment="1">
      <alignment horizontal="center"/>
    </xf>
    <xf numFmtId="0" fontId="6" fillId="0" borderId="1" xfId="0" quotePrefix="1" applyFont="1" applyBorder="1" applyAlignment="1">
      <alignment horizontal="right"/>
    </xf>
    <xf numFmtId="0" fontId="18" fillId="0" borderId="0" xfId="0" applyFont="1"/>
    <xf numFmtId="0" fontId="19" fillId="0" borderId="0" xfId="0" applyFont="1"/>
    <xf numFmtId="3" fontId="19" fillId="0" borderId="0" xfId="0" applyNumberFormat="1" applyFont="1"/>
    <xf numFmtId="0" fontId="20" fillId="0" borderId="0" xfId="0" applyFont="1"/>
    <xf numFmtId="0" fontId="0" fillId="0" borderId="0" xfId="0" applyAlignment="1">
      <alignment horizontal="left" indent="5"/>
    </xf>
    <xf numFmtId="3" fontId="5" fillId="0" borderId="0" xfId="0" applyNumberFormat="1" applyFont="1" applyAlignment="1">
      <alignment horizontal="right"/>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68" fontId="3" fillId="0" borderId="0" xfId="1" applyNumberFormat="1" applyFont="1"/>
    <xf numFmtId="3" fontId="10" fillId="0" borderId="0" xfId="0" applyNumberFormat="1" applyFont="1"/>
    <xf numFmtId="3" fontId="10" fillId="0" borderId="0" xfId="0" applyNumberFormat="1" applyFont="1" applyAlignment="1">
      <alignment horizontal="right"/>
    </xf>
    <xf numFmtId="0" fontId="7" fillId="0" borderId="4" xfId="0" quotePrefix="1" applyFont="1" applyBorder="1" applyAlignment="1">
      <alignment horizontal="right"/>
    </xf>
    <xf numFmtId="0" fontId="0" fillId="0" borderId="0" xfId="0" applyAlignment="1">
      <alignment horizontal="right"/>
    </xf>
    <xf numFmtId="0" fontId="0" fillId="0" borderId="1" xfId="0" applyBorder="1" applyAlignment="1">
      <alignment horizontal="right"/>
    </xf>
    <xf numFmtId="0" fontId="0" fillId="0" borderId="4" xfId="0" applyBorder="1" applyAlignment="1">
      <alignment horizontal="right"/>
    </xf>
    <xf numFmtId="165" fontId="7" fillId="0" borderId="1" xfId="1" applyNumberFormat="1" applyFont="1" applyBorder="1" applyAlignment="1">
      <alignment horizontal="right"/>
    </xf>
    <xf numFmtId="165" fontId="6" fillId="0" borderId="1" xfId="1" applyNumberFormat="1" applyFont="1" applyBorder="1" applyAlignment="1">
      <alignment horizontal="right"/>
    </xf>
    <xf numFmtId="165" fontId="6" fillId="0" borderId="4" xfId="1" applyNumberFormat="1" applyFont="1" applyBorder="1" applyAlignment="1">
      <alignment horizontal="right"/>
    </xf>
    <xf numFmtId="165" fontId="24" fillId="0" borderId="0" xfId="0" applyNumberFormat="1" applyFont="1"/>
    <xf numFmtId="167" fontId="7" fillId="0" borderId="1" xfId="1" applyNumberFormat="1" applyFont="1" applyBorder="1" applyAlignment="1">
      <alignment horizontal="right"/>
    </xf>
    <xf numFmtId="0" fontId="0" fillId="0" borderId="5" xfId="0" applyBorder="1"/>
    <xf numFmtId="167" fontId="6" fillId="0" borderId="1" xfId="1" applyNumberFormat="1" applyFont="1" applyBorder="1" applyAlignment="1">
      <alignment horizontal="right"/>
    </xf>
    <xf numFmtId="167" fontId="7" fillId="0" borderId="5" xfId="1" applyNumberFormat="1" applyFont="1" applyBorder="1" applyAlignment="1">
      <alignment horizontal="right"/>
    </xf>
    <xf numFmtId="167" fontId="6" fillId="0" borderId="4" xfId="1" applyNumberFormat="1" applyFont="1" applyBorder="1" applyAlignment="1">
      <alignment horizontal="right"/>
    </xf>
    <xf numFmtId="167" fontId="7" fillId="0" borderId="6" xfId="1" applyNumberFormat="1" applyFont="1" applyBorder="1" applyAlignment="1">
      <alignment horizontal="right"/>
    </xf>
    <xf numFmtId="3" fontId="5" fillId="0" borderId="0" xfId="0" applyNumberFormat="1" applyFont="1" applyFill="1" applyAlignment="1">
      <alignment horizontal="right"/>
    </xf>
    <xf numFmtId="3" fontId="6" fillId="0" borderId="1" xfId="0" quotePrefix="1" applyNumberFormat="1" applyFont="1" applyBorder="1" applyAlignment="1">
      <alignment horizontal="right"/>
    </xf>
    <xf numFmtId="0" fontId="4" fillId="3" borderId="0" xfId="0" applyFont="1" applyFill="1"/>
    <xf numFmtId="166" fontId="7" fillId="0" borderId="5" xfId="1" applyNumberFormat="1" applyFont="1" applyBorder="1" applyAlignment="1">
      <alignment horizontal="right"/>
    </xf>
    <xf numFmtId="166" fontId="6" fillId="0" borderId="5" xfId="1" applyNumberFormat="1" applyFont="1" applyBorder="1" applyAlignment="1">
      <alignment horizontal="right"/>
    </xf>
    <xf numFmtId="166" fontId="6" fillId="0" borderId="6" xfId="1" applyNumberFormat="1" applyFont="1" applyBorder="1" applyAlignment="1">
      <alignment horizontal="right"/>
    </xf>
    <xf numFmtId="165" fontId="3" fillId="0" borderId="0" xfId="0" applyNumberFormat="1" applyFont="1"/>
    <xf numFmtId="0" fontId="25" fillId="0" borderId="0" xfId="0" applyFont="1"/>
    <xf numFmtId="0" fontId="25" fillId="0" borderId="7" xfId="0" applyFont="1" applyBorder="1"/>
    <xf numFmtId="0" fontId="25" fillId="0" borderId="8" xfId="0" applyFont="1" applyBorder="1"/>
    <xf numFmtId="0" fontId="25" fillId="0" borderId="9" xfId="0" applyFont="1" applyBorder="1"/>
    <xf numFmtId="0" fontId="13" fillId="0" borderId="10" xfId="0" applyFont="1" applyBorder="1"/>
    <xf numFmtId="0" fontId="13" fillId="0" borderId="0" xfId="0" applyFont="1" applyBorder="1"/>
    <xf numFmtId="0" fontId="13" fillId="0" borderId="0" xfId="0" applyFont="1" applyBorder="1" applyAlignment="1">
      <alignment horizontal="center"/>
    </xf>
    <xf numFmtId="0" fontId="13" fillId="0" borderId="11" xfId="0" applyFont="1" applyBorder="1"/>
    <xf numFmtId="0" fontId="25" fillId="0" borderId="10" xfId="0" applyFont="1" applyBorder="1"/>
    <xf numFmtId="0" fontId="25" fillId="0" borderId="0" xfId="0" applyFont="1" applyBorder="1"/>
    <xf numFmtId="0" fontId="25" fillId="0" borderId="11" xfId="0" applyFont="1" applyBorder="1"/>
    <xf numFmtId="0" fontId="26" fillId="0" borderId="0" xfId="0" applyFont="1" applyBorder="1" applyAlignment="1">
      <alignment horizontal="right"/>
    </xf>
    <xf numFmtId="0" fontId="26" fillId="0" borderId="0" xfId="0" applyFont="1" applyBorder="1"/>
    <xf numFmtId="0" fontId="26" fillId="0" borderId="0" xfId="0" applyFont="1" applyFill="1" applyBorder="1" applyAlignment="1">
      <alignment horizontal="right"/>
    </xf>
    <xf numFmtId="0" fontId="16" fillId="0" borderId="0" xfId="0" applyFont="1" applyBorder="1"/>
    <xf numFmtId="0" fontId="29" fillId="0" borderId="0" xfId="0" applyFont="1" applyBorder="1"/>
    <xf numFmtId="0" fontId="25" fillId="0" borderId="12" xfId="0" applyFont="1" applyBorder="1"/>
    <xf numFmtId="0" fontId="25" fillId="0" borderId="13" xfId="0" applyFont="1" applyBorder="1"/>
    <xf numFmtId="0" fontId="25" fillId="0" borderId="14" xfId="0" applyFont="1" applyBorder="1"/>
    <xf numFmtId="0" fontId="31" fillId="0" borderId="0" xfId="0" applyFont="1" applyBorder="1" applyAlignment="1">
      <alignment horizontal="center"/>
    </xf>
    <xf numFmtId="0" fontId="16" fillId="0" borderId="0" xfId="0" applyFont="1" applyBorder="1" applyAlignment="1">
      <alignment horizontal="right"/>
    </xf>
    <xf numFmtId="0" fontId="16" fillId="0" borderId="0" xfId="0" applyFont="1" applyAlignment="1">
      <alignment horizontal="right"/>
    </xf>
    <xf numFmtId="0" fontId="16" fillId="0" borderId="0" xfId="0" applyFont="1" applyFill="1" applyBorder="1" applyAlignment="1">
      <alignment horizontal="right"/>
    </xf>
    <xf numFmtId="0" fontId="16" fillId="0" borderId="0" xfId="0" applyFont="1"/>
    <xf numFmtId="0" fontId="28" fillId="0" borderId="0" xfId="0" applyFont="1"/>
    <xf numFmtId="0" fontId="13" fillId="0" borderId="0" xfId="0" applyFont="1"/>
    <xf numFmtId="0" fontId="12" fillId="0" borderId="0" xfId="0" applyFont="1" applyAlignment="1">
      <alignment horizontal="center"/>
    </xf>
    <xf numFmtId="0" fontId="33" fillId="0" borderId="0" xfId="0" applyFont="1"/>
    <xf numFmtId="0" fontId="33" fillId="0" borderId="0" xfId="0" applyFont="1" applyAlignment="1">
      <alignment horizontal="center"/>
    </xf>
    <xf numFmtId="0" fontId="34" fillId="0" borderId="0" xfId="0" applyFont="1" applyAlignment="1">
      <alignment horizontal="center"/>
    </xf>
    <xf numFmtId="0" fontId="33" fillId="0" borderId="0" xfId="0" applyFont="1" applyAlignment="1">
      <alignment horizontal="right"/>
    </xf>
    <xf numFmtId="3" fontId="33" fillId="0" borderId="0" xfId="0" applyNumberFormat="1" applyFont="1"/>
    <xf numFmtId="0" fontId="35" fillId="0" borderId="0" xfId="0" applyFont="1" applyBorder="1" applyAlignment="1">
      <alignment horizontal="right"/>
    </xf>
    <xf numFmtId="0" fontId="36" fillId="0" borderId="0" xfId="0" applyFont="1" applyAlignment="1">
      <alignment horizontal="center"/>
    </xf>
    <xf numFmtId="0" fontId="35" fillId="0" borderId="0" xfId="0" applyFont="1" applyAlignment="1">
      <alignment horizontal="center"/>
    </xf>
    <xf numFmtId="0" fontId="34" fillId="2" borderId="15" xfId="0" applyFont="1" applyFill="1" applyBorder="1" applyAlignment="1">
      <alignment horizontal="center" vertical="center"/>
    </xf>
    <xf numFmtId="4" fontId="34" fillId="0" borderId="0" xfId="0" applyNumberFormat="1" applyFont="1" applyAlignment="1">
      <alignment horizontal="center"/>
    </xf>
    <xf numFmtId="0" fontId="33" fillId="0" borderId="15" xfId="0" applyFont="1" applyFill="1" applyBorder="1" applyAlignment="1">
      <alignment horizontal="center" vertical="center"/>
    </xf>
    <xf numFmtId="0" fontId="33" fillId="0" borderId="0" xfId="0" applyFont="1" applyFill="1"/>
    <xf numFmtId="4" fontId="33" fillId="0" borderId="0" xfId="0" applyNumberFormat="1" applyFont="1" applyFill="1" applyAlignment="1">
      <alignment horizontal="center"/>
    </xf>
    <xf numFmtId="3" fontId="33" fillId="0" borderId="0" xfId="0" applyNumberFormat="1" applyFont="1" applyFill="1"/>
    <xf numFmtId="0" fontId="34" fillId="0" borderId="16" xfId="0" applyFont="1" applyBorder="1" applyAlignment="1">
      <alignment horizontal="center"/>
    </xf>
    <xf numFmtId="0" fontId="34" fillId="0" borderId="16" xfId="0" quotePrefix="1" applyFont="1" applyBorder="1" applyAlignment="1">
      <alignment horizontal="center"/>
    </xf>
    <xf numFmtId="0" fontId="33" fillId="0" borderId="16" xfId="0" applyFont="1" applyBorder="1" applyAlignment="1">
      <alignment horizontal="center"/>
    </xf>
    <xf numFmtId="3" fontId="34" fillId="0" borderId="16" xfId="0" quotePrefix="1" applyNumberFormat="1" applyFont="1" applyBorder="1" applyAlignment="1">
      <alignment horizontal="right"/>
    </xf>
    <xf numFmtId="0" fontId="34" fillId="0" borderId="1" xfId="0" applyFont="1" applyBorder="1" applyAlignment="1">
      <alignment horizontal="left"/>
    </xf>
    <xf numFmtId="0" fontId="34" fillId="0" borderId="1" xfId="0" quotePrefix="1" applyFont="1" applyBorder="1" applyAlignment="1">
      <alignment horizontal="center"/>
    </xf>
    <xf numFmtId="0" fontId="33" fillId="0" borderId="1" xfId="0" applyFont="1" applyBorder="1" applyAlignment="1">
      <alignment horizontal="center"/>
    </xf>
    <xf numFmtId="3" fontId="34" fillId="0" borderId="1" xfId="0" quotePrefix="1" applyNumberFormat="1" applyFont="1" applyBorder="1" applyAlignment="1">
      <alignment horizontal="right"/>
    </xf>
    <xf numFmtId="0" fontId="33" fillId="0" borderId="1" xfId="0" applyFont="1" applyBorder="1" applyAlignment="1">
      <alignment horizontal="left"/>
    </xf>
    <xf numFmtId="0" fontId="33" fillId="0" borderId="1" xfId="0" quotePrefix="1" applyFont="1" applyBorder="1" applyAlignment="1">
      <alignment horizontal="center"/>
    </xf>
    <xf numFmtId="3" fontId="33" fillId="0" borderId="1" xfId="0" quotePrefix="1" applyNumberFormat="1" applyFont="1" applyBorder="1" applyAlignment="1">
      <alignment horizontal="right"/>
    </xf>
    <xf numFmtId="0" fontId="33" fillId="0" borderId="1" xfId="0" quotePrefix="1" applyFont="1" applyBorder="1" applyAlignment="1">
      <alignment horizontal="right"/>
    </xf>
    <xf numFmtId="37" fontId="33" fillId="0" borderId="1" xfId="0" quotePrefix="1" applyNumberFormat="1" applyFont="1" applyBorder="1" applyAlignment="1">
      <alignment horizontal="right"/>
    </xf>
    <xf numFmtId="0" fontId="34" fillId="0" borderId="1" xfId="0" applyFont="1" applyFill="1" applyBorder="1" applyAlignment="1">
      <alignment horizontal="left"/>
    </xf>
    <xf numFmtId="0" fontId="34" fillId="0" borderId="1" xfId="0" quotePrefix="1" applyFont="1" applyFill="1" applyBorder="1" applyAlignment="1">
      <alignment horizontal="center"/>
    </xf>
    <xf numFmtId="0" fontId="33" fillId="0" borderId="1" xfId="0" applyFont="1" applyFill="1" applyBorder="1" applyAlignment="1">
      <alignment horizontal="center"/>
    </xf>
    <xf numFmtId="0" fontId="33" fillId="0" borderId="1" xfId="0" applyFont="1" applyFill="1" applyBorder="1" applyAlignment="1">
      <alignment horizontal="left"/>
    </xf>
    <xf numFmtId="0" fontId="33" fillId="0" borderId="1" xfId="0" quotePrefix="1" applyFont="1" applyFill="1" applyBorder="1" applyAlignment="1">
      <alignment horizontal="center"/>
    </xf>
    <xf numFmtId="0" fontId="37" fillId="0" borderId="0" xfId="0" applyFont="1"/>
    <xf numFmtId="0" fontId="34" fillId="0" borderId="1" xfId="0" applyFont="1" applyBorder="1" applyAlignment="1">
      <alignment horizontal="center"/>
    </xf>
    <xf numFmtId="3" fontId="34" fillId="0" borderId="1" xfId="0" quotePrefix="1" applyNumberFormat="1" applyFont="1" applyFill="1" applyBorder="1" applyAlignment="1">
      <alignment horizontal="right"/>
    </xf>
    <xf numFmtId="3" fontId="33" fillId="0" borderId="1" xfId="0" quotePrefix="1" applyNumberFormat="1" applyFont="1" applyFill="1" applyBorder="1" applyAlignment="1">
      <alignment horizontal="right"/>
    </xf>
    <xf numFmtId="0" fontId="34" fillId="0" borderId="17" xfId="0" applyFont="1" applyBorder="1" applyAlignment="1">
      <alignment horizontal="center"/>
    </xf>
    <xf numFmtId="0" fontId="34" fillId="0" borderId="17" xfId="0" quotePrefix="1" applyFont="1" applyBorder="1" applyAlignment="1">
      <alignment horizontal="center"/>
    </xf>
    <xf numFmtId="0" fontId="33" fillId="0" borderId="17" xfId="0" applyFont="1" applyBorder="1" applyAlignment="1">
      <alignment horizontal="center"/>
    </xf>
    <xf numFmtId="3" fontId="34" fillId="0" borderId="17" xfId="0" quotePrefix="1" applyNumberFormat="1" applyFont="1" applyBorder="1" applyAlignment="1">
      <alignment horizontal="right"/>
    </xf>
    <xf numFmtId="0" fontId="34" fillId="0" borderId="0" xfId="0" quotePrefix="1" applyFont="1" applyBorder="1"/>
    <xf numFmtId="0" fontId="38" fillId="0" borderId="0" xfId="0" quotePrefix="1" applyFont="1" applyBorder="1" applyAlignment="1">
      <alignment horizontal="center"/>
    </xf>
    <xf numFmtId="3" fontId="33" fillId="0" borderId="0" xfId="0" applyNumberFormat="1" applyFont="1" applyAlignment="1">
      <alignment horizontal="right"/>
    </xf>
    <xf numFmtId="0" fontId="34" fillId="0" borderId="0" xfId="0" applyFont="1" applyBorder="1" applyAlignment="1">
      <alignment horizontal="center"/>
    </xf>
    <xf numFmtId="0" fontId="33" fillId="0" borderId="0" xfId="0" applyFont="1" applyBorder="1" applyAlignment="1">
      <alignment horizontal="center"/>
    </xf>
    <xf numFmtId="0" fontId="26" fillId="0" borderId="0" xfId="0" applyFont="1" applyAlignment="1">
      <alignment horizontal="center"/>
    </xf>
    <xf numFmtId="0" fontId="25" fillId="0" borderId="0" xfId="0" applyFont="1" applyAlignment="1">
      <alignment horizontal="center"/>
    </xf>
    <xf numFmtId="0" fontId="26" fillId="0" borderId="0" xfId="0" applyFont="1"/>
    <xf numFmtId="0" fontId="34" fillId="0" borderId="0" xfId="0" applyFont="1"/>
    <xf numFmtId="0" fontId="34" fillId="0" borderId="15" xfId="0" applyFont="1" applyFill="1" applyBorder="1" applyAlignment="1">
      <alignment horizontal="center" vertical="center"/>
    </xf>
    <xf numFmtId="0" fontId="33" fillId="0" borderId="18" xfId="0" quotePrefix="1" applyFont="1" applyBorder="1" applyAlignment="1">
      <alignment horizontal="center"/>
    </xf>
    <xf numFmtId="3" fontId="33" fillId="0" borderId="1" xfId="2" quotePrefix="1" applyNumberFormat="1" applyFont="1" applyBorder="1" applyAlignment="1">
      <alignment horizontal="right"/>
    </xf>
    <xf numFmtId="3" fontId="33" fillId="0" borderId="18" xfId="2" quotePrefix="1" applyNumberFormat="1" applyFont="1" applyBorder="1" applyAlignment="1">
      <alignment horizontal="right"/>
    </xf>
    <xf numFmtId="0" fontId="33" fillId="0" borderId="1" xfId="2" quotePrefix="1" applyFont="1" applyBorder="1" applyAlignment="1">
      <alignment horizontal="right"/>
    </xf>
    <xf numFmtId="3" fontId="33" fillId="0" borderId="1" xfId="2" quotePrefix="1" applyNumberFormat="1" applyFont="1" applyFill="1" applyBorder="1" applyAlignment="1">
      <alignment horizontal="right"/>
    </xf>
    <xf numFmtId="0" fontId="33" fillId="0" borderId="17" xfId="0" quotePrefix="1" applyFont="1" applyBorder="1" applyAlignment="1">
      <alignment horizontal="center"/>
    </xf>
    <xf numFmtId="0" fontId="34" fillId="0" borderId="0" xfId="0" applyFont="1" applyAlignment="1"/>
    <xf numFmtId="1" fontId="33" fillId="0" borderId="17" xfId="0" quotePrefix="1" applyNumberFormat="1" applyFont="1" applyBorder="1" applyAlignment="1">
      <alignment horizontal="right"/>
    </xf>
    <xf numFmtId="1" fontId="33" fillId="0" borderId="0" xfId="0" applyNumberFormat="1" applyFont="1"/>
    <xf numFmtId="0" fontId="34" fillId="0" borderId="0" xfId="0" applyFont="1" applyFill="1" applyBorder="1" applyAlignment="1">
      <alignment horizontal="left"/>
    </xf>
    <xf numFmtId="43" fontId="33" fillId="0" borderId="0" xfId="0" applyNumberFormat="1" applyFont="1"/>
    <xf numFmtId="43" fontId="33" fillId="0" borderId="0" xfId="1" applyFont="1"/>
    <xf numFmtId="3" fontId="34" fillId="0" borderId="0" xfId="0" applyNumberFormat="1" applyFont="1"/>
    <xf numFmtId="168" fontId="33" fillId="0" borderId="0" xfId="1" applyNumberFormat="1" applyFont="1"/>
    <xf numFmtId="168" fontId="33" fillId="0" borderId="0" xfId="0" applyNumberFormat="1" applyFont="1"/>
    <xf numFmtId="0" fontId="33" fillId="0" borderId="19" xfId="0" applyFont="1" applyFill="1" applyBorder="1" applyAlignment="1">
      <alignment horizontal="center" vertical="center" wrapText="1"/>
    </xf>
    <xf numFmtId="0" fontId="33" fillId="0" borderId="20" xfId="0" applyFont="1" applyFill="1" applyBorder="1" applyAlignment="1">
      <alignment horizontal="center" vertical="center"/>
    </xf>
    <xf numFmtId="0" fontId="33" fillId="0" borderId="18" xfId="0" applyFont="1" applyBorder="1" applyAlignment="1">
      <alignment horizontal="left"/>
    </xf>
    <xf numFmtId="0" fontId="33" fillId="0" borderId="17" xfId="0" applyFont="1" applyBorder="1" applyAlignment="1">
      <alignment horizontal="left"/>
    </xf>
    <xf numFmtId="0" fontId="33" fillId="0" borderId="21" xfId="0" applyFont="1" applyFill="1" applyBorder="1" applyAlignment="1">
      <alignment horizontal="left"/>
    </xf>
    <xf numFmtId="0" fontId="33" fillId="0" borderId="21" xfId="0" quotePrefix="1" applyFont="1" applyFill="1" applyBorder="1" applyAlignment="1">
      <alignment horizontal="center"/>
    </xf>
    <xf numFmtId="3" fontId="33" fillId="0" borderId="21" xfId="0" quotePrefix="1" applyNumberFormat="1" applyFont="1" applyBorder="1" applyAlignment="1">
      <alignment horizontal="right"/>
    </xf>
    <xf numFmtId="3" fontId="33" fillId="0" borderId="21" xfId="2" quotePrefix="1" applyNumberFormat="1" applyFont="1" applyFill="1" applyBorder="1" applyAlignment="1">
      <alignment horizontal="right"/>
    </xf>
    <xf numFmtId="3" fontId="33" fillId="0" borderId="21" xfId="0" quotePrefix="1" applyNumberFormat="1" applyFont="1" applyFill="1" applyBorder="1" applyAlignment="1">
      <alignment horizontal="right"/>
    </xf>
    <xf numFmtId="3" fontId="33" fillId="0" borderId="16" xfId="2" quotePrefix="1" applyNumberFormat="1" applyFont="1" applyBorder="1" applyAlignment="1">
      <alignment horizontal="right"/>
    </xf>
    <xf numFmtId="0" fontId="34" fillId="0" borderId="22" xfId="0" applyFont="1" applyBorder="1" applyAlignment="1">
      <alignment horizontal="center"/>
    </xf>
    <xf numFmtId="0" fontId="33" fillId="0" borderId="19" xfId="0" quotePrefix="1" applyFont="1" applyBorder="1" applyAlignment="1">
      <alignment horizontal="center"/>
    </xf>
    <xf numFmtId="0" fontId="33" fillId="0" borderId="15" xfId="0" quotePrefix="1" applyFont="1" applyBorder="1" applyAlignment="1">
      <alignment horizontal="center"/>
    </xf>
    <xf numFmtId="0" fontId="34" fillId="0" borderId="18" xfId="0" quotePrefix="1" applyFont="1" applyBorder="1" applyAlignment="1">
      <alignment horizontal="center"/>
    </xf>
    <xf numFmtId="0" fontId="34" fillId="0" borderId="18" xfId="0" quotePrefix="1" applyFont="1" applyBorder="1" applyAlignment="1">
      <alignment horizontal="right"/>
    </xf>
    <xf numFmtId="0" fontId="33" fillId="0" borderId="18" xfId="0" quotePrefix="1" applyFont="1" applyBorder="1" applyAlignment="1">
      <alignment horizontal="right"/>
    </xf>
    <xf numFmtId="168" fontId="33" fillId="0" borderId="1" xfId="1" quotePrefix="1" applyNumberFormat="1" applyFont="1" applyBorder="1" applyAlignment="1">
      <alignment horizontal="right"/>
    </xf>
    <xf numFmtId="168" fontId="33" fillId="0" borderId="1" xfId="1" quotePrefix="1" applyNumberFormat="1" applyFont="1" applyFill="1" applyBorder="1" applyAlignment="1">
      <alignment horizontal="right"/>
    </xf>
    <xf numFmtId="168" fontId="34" fillId="0" borderId="1" xfId="1" quotePrefix="1" applyNumberFormat="1" applyFont="1" applyBorder="1" applyAlignment="1">
      <alignment horizontal="right"/>
    </xf>
    <xf numFmtId="168" fontId="34" fillId="0" borderId="17" xfId="1" quotePrefix="1" applyNumberFormat="1" applyFont="1" applyFill="1" applyBorder="1" applyAlignment="1">
      <alignment horizontal="right"/>
    </xf>
    <xf numFmtId="168" fontId="34" fillId="0" borderId="17" xfId="1" quotePrefix="1" applyNumberFormat="1" applyFont="1" applyBorder="1" applyAlignment="1">
      <alignment horizontal="right"/>
    </xf>
    <xf numFmtId="0" fontId="35" fillId="0" borderId="0" xfId="0" applyFont="1"/>
    <xf numFmtId="0" fontId="34" fillId="0" borderId="18" xfId="0" applyFont="1" applyBorder="1" applyAlignment="1">
      <alignment horizontal="left"/>
    </xf>
    <xf numFmtId="0" fontId="36" fillId="0" borderId="1" xfId="0" applyFont="1" applyBorder="1" applyAlignment="1">
      <alignment horizontal="left"/>
    </xf>
    <xf numFmtId="0" fontId="36" fillId="0" borderId="1" xfId="0" quotePrefix="1" applyFont="1" applyBorder="1" applyAlignment="1">
      <alignment horizontal="center"/>
    </xf>
    <xf numFmtId="168" fontId="36" fillId="0" borderId="1" xfId="1" quotePrefix="1" applyNumberFormat="1" applyFont="1" applyBorder="1" applyAlignment="1">
      <alignment horizontal="right"/>
    </xf>
    <xf numFmtId="0" fontId="36" fillId="0" borderId="0" xfId="0" applyFont="1"/>
    <xf numFmtId="3" fontId="35" fillId="0" borderId="0" xfId="0" applyNumberFormat="1" applyFont="1"/>
    <xf numFmtId="0" fontId="34" fillId="0" borderId="17" xfId="0" applyFont="1" applyBorder="1" applyAlignment="1">
      <alignment horizontal="left"/>
    </xf>
    <xf numFmtId="0" fontId="33" fillId="0" borderId="0" xfId="0" applyFont="1" applyAlignment="1">
      <alignment horizontal="left" indent="3"/>
    </xf>
    <xf numFmtId="0" fontId="13" fillId="0" borderId="0" xfId="0" applyNumberFormat="1" applyFont="1"/>
    <xf numFmtId="0" fontId="13" fillId="0" borderId="0" xfId="0" applyNumberFormat="1" applyFont="1" applyAlignment="1">
      <alignment horizontal="left" wrapText="1"/>
    </xf>
    <xf numFmtId="0" fontId="12" fillId="0" borderId="0" xfId="0" applyFont="1"/>
    <xf numFmtId="0" fontId="25" fillId="0" borderId="0" xfId="0" applyNumberFormat="1" applyFont="1"/>
    <xf numFmtId="0" fontId="13" fillId="0" borderId="0" xfId="0" applyFont="1" applyAlignment="1">
      <alignment horizontal="right"/>
    </xf>
    <xf numFmtId="0" fontId="35" fillId="0" borderId="0" xfId="0" applyFont="1" applyBorder="1" applyAlignment="1"/>
    <xf numFmtId="0" fontId="28" fillId="0" borderId="0" xfId="0" applyFont="1" applyAlignment="1">
      <alignment horizontal="left"/>
    </xf>
    <xf numFmtId="0" fontId="32" fillId="0" borderId="0" xfId="0" applyFont="1"/>
    <xf numFmtId="0" fontId="32" fillId="0" borderId="0" xfId="0" applyFont="1" applyAlignment="1">
      <alignment horizontal="center"/>
    </xf>
    <xf numFmtId="0" fontId="31" fillId="0" borderId="0" xfId="0" applyFont="1" applyAlignment="1">
      <alignment horizontal="center"/>
    </xf>
    <xf numFmtId="3" fontId="12" fillId="0" borderId="0" xfId="0" applyNumberFormat="1" applyFont="1" applyAlignment="1"/>
    <xf numFmtId="3" fontId="12" fillId="0" borderId="0" xfId="0" applyNumberFormat="1" applyFont="1" applyFill="1" applyAlignment="1"/>
    <xf numFmtId="3" fontId="13" fillId="0" borderId="0" xfId="0" applyNumberFormat="1" applyFont="1" applyAlignment="1"/>
    <xf numFmtId="3" fontId="13" fillId="0" borderId="0" xfId="0" applyNumberFormat="1" applyFont="1" applyFill="1" applyAlignment="1">
      <alignment horizontal="right"/>
    </xf>
    <xf numFmtId="3" fontId="13" fillId="0" borderId="0" xfId="0" applyNumberFormat="1" applyFont="1" applyFill="1" applyAlignment="1"/>
    <xf numFmtId="3" fontId="12" fillId="0" borderId="0" xfId="0" applyNumberFormat="1" applyFont="1"/>
    <xf numFmtId="3" fontId="13" fillId="0" borderId="0" xfId="0" applyNumberFormat="1" applyFont="1"/>
    <xf numFmtId="3" fontId="12" fillId="0" borderId="0" xfId="0" applyNumberFormat="1" applyFont="1" applyFill="1" applyAlignment="1">
      <alignment horizontal="right"/>
    </xf>
    <xf numFmtId="3" fontId="39" fillId="0" borderId="0" xfId="0" applyNumberFormat="1" applyFont="1"/>
    <xf numFmtId="3" fontId="13" fillId="0" borderId="0" xfId="0" quotePrefix="1" applyNumberFormat="1" applyFont="1" applyBorder="1" applyAlignment="1">
      <alignment horizontal="right"/>
    </xf>
    <xf numFmtId="3" fontId="13" fillId="0" borderId="0" xfId="0" applyNumberFormat="1" applyFont="1" applyFill="1"/>
    <xf numFmtId="3" fontId="12" fillId="0" borderId="0" xfId="0" applyNumberFormat="1" applyFont="1" applyFill="1"/>
    <xf numFmtId="0" fontId="31" fillId="0" borderId="0" xfId="0" applyFont="1" applyAlignment="1">
      <alignment horizontal="right"/>
    </xf>
    <xf numFmtId="0" fontId="40" fillId="0" borderId="0" xfId="0" applyFont="1" applyFill="1" applyAlignment="1">
      <alignment horizontal="right"/>
    </xf>
    <xf numFmtId="0" fontId="31" fillId="0" borderId="0" xfId="0" applyFont="1"/>
    <xf numFmtId="3" fontId="13" fillId="0" borderId="0" xfId="0" quotePrefix="1" applyNumberFormat="1" applyFont="1" applyFill="1" applyBorder="1" applyAlignment="1">
      <alignment horizontal="right"/>
    </xf>
    <xf numFmtId="3" fontId="31" fillId="0" borderId="0" xfId="0" applyNumberFormat="1" applyFont="1"/>
    <xf numFmtId="0" fontId="42" fillId="0" borderId="0" xfId="0" applyFont="1"/>
    <xf numFmtId="3" fontId="42" fillId="0" borderId="0" xfId="0" applyNumberFormat="1" applyFont="1"/>
    <xf numFmtId="3" fontId="13" fillId="0" borderId="0" xfId="0" applyNumberFormat="1" applyFont="1" applyAlignment="1">
      <alignment horizontal="right"/>
    </xf>
    <xf numFmtId="3" fontId="12" fillId="0" borderId="0" xfId="0" applyNumberFormat="1" applyFont="1" applyAlignment="1">
      <alignment horizontal="right"/>
    </xf>
    <xf numFmtId="0" fontId="43" fillId="0" borderId="0" xfId="0" applyFont="1"/>
    <xf numFmtId="0" fontId="44" fillId="0" borderId="0" xfId="0" applyFont="1"/>
    <xf numFmtId="0" fontId="12" fillId="0" borderId="18" xfId="0" applyFont="1" applyFill="1" applyBorder="1" applyAlignment="1">
      <alignment horizontal="left"/>
    </xf>
    <xf numFmtId="165" fontId="13" fillId="0" borderId="1" xfId="1" applyNumberFormat="1" applyFont="1" applyFill="1" applyBorder="1" applyAlignment="1">
      <alignment horizontal="right"/>
    </xf>
    <xf numFmtId="165" fontId="12" fillId="0" borderId="18" xfId="1" applyNumberFormat="1" applyFont="1" applyFill="1" applyBorder="1" applyAlignment="1">
      <alignment horizontal="right"/>
    </xf>
    <xf numFmtId="166" fontId="12" fillId="0" borderId="18" xfId="1"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right"/>
    </xf>
    <xf numFmtId="0" fontId="13" fillId="0" borderId="17" xfId="0" applyFont="1" applyFill="1" applyBorder="1" applyAlignment="1">
      <alignment horizontal="left"/>
    </xf>
    <xf numFmtId="165" fontId="13" fillId="0" borderId="17" xfId="1" applyNumberFormat="1" applyFont="1" applyFill="1" applyBorder="1" applyAlignment="1">
      <alignment horizontal="right"/>
    </xf>
    <xf numFmtId="165" fontId="12" fillId="0" borderId="17" xfId="1" applyNumberFormat="1" applyFont="1" applyFill="1" applyBorder="1" applyAlignment="1">
      <alignment horizontal="right"/>
    </xf>
    <xf numFmtId="0" fontId="13" fillId="0" borderId="0" xfId="0" applyFont="1" applyFill="1"/>
    <xf numFmtId="165" fontId="13" fillId="0" borderId="0" xfId="0" applyNumberFormat="1" applyFont="1" applyFill="1"/>
    <xf numFmtId="167" fontId="12" fillId="0" borderId="16" xfId="1" applyNumberFormat="1" applyFont="1" applyFill="1" applyBorder="1" applyAlignment="1">
      <alignment horizontal="right"/>
    </xf>
    <xf numFmtId="0" fontId="13" fillId="0" borderId="16" xfId="0" applyFont="1" applyFill="1" applyBorder="1"/>
    <xf numFmtId="167" fontId="13" fillId="0" borderId="1" xfId="1" applyNumberFormat="1" applyFont="1" applyFill="1" applyBorder="1" applyAlignment="1">
      <alignment horizontal="right"/>
    </xf>
    <xf numFmtId="167" fontId="12" fillId="0" borderId="1" xfId="1" applyNumberFormat="1" applyFont="1" applyFill="1" applyBorder="1" applyAlignment="1">
      <alignment horizontal="right"/>
    </xf>
    <xf numFmtId="167" fontId="13" fillId="0" borderId="17" xfId="1" applyNumberFormat="1" applyFont="1" applyFill="1" applyBorder="1" applyAlignment="1">
      <alignment horizontal="right"/>
    </xf>
    <xf numFmtId="0" fontId="12" fillId="0" borderId="1" xfId="0" applyFont="1" applyFill="1" applyBorder="1" applyAlignment="1">
      <alignment horizontal="left"/>
    </xf>
    <xf numFmtId="0" fontId="12" fillId="0" borderId="16" xfId="0" applyFont="1" applyFill="1" applyBorder="1" applyAlignment="1">
      <alignment horizontal="left"/>
    </xf>
    <xf numFmtId="0" fontId="34" fillId="0" borderId="20" xfId="0" applyFont="1" applyFill="1" applyBorder="1" applyAlignment="1">
      <alignment horizontal="center" vertical="center"/>
    </xf>
    <xf numFmtId="0" fontId="34" fillId="0" borderId="22" xfId="0" applyFont="1" applyFill="1" applyBorder="1" applyAlignment="1">
      <alignment horizontal="center" vertical="center"/>
    </xf>
    <xf numFmtId="14" fontId="34" fillId="0" borderId="22" xfId="0" applyNumberFormat="1" applyFont="1" applyFill="1" applyBorder="1" applyAlignment="1">
      <alignment horizontal="center" vertical="center"/>
    </xf>
    <xf numFmtId="0" fontId="13" fillId="0" borderId="0" xfId="0" applyNumberFormat="1" applyFont="1" applyAlignment="1">
      <alignment horizontal="center" wrapText="1"/>
    </xf>
    <xf numFmtId="0" fontId="12" fillId="0" borderId="0" xfId="0" applyFont="1" applyFill="1"/>
    <xf numFmtId="0" fontId="45" fillId="0" borderId="0" xfId="0" applyFont="1" applyAlignment="1">
      <alignment horizontal="center"/>
    </xf>
    <xf numFmtId="4" fontId="28" fillId="0" borderId="0" xfId="0" applyNumberFormat="1" applyFont="1" applyFill="1"/>
    <xf numFmtId="0" fontId="31" fillId="0" borderId="0" xfId="0" applyFont="1" applyFill="1"/>
    <xf numFmtId="0" fontId="32" fillId="0" borderId="18" xfId="0" applyFont="1" applyFill="1" applyBorder="1" applyAlignment="1">
      <alignment horizontal="center" vertical="center" wrapText="1"/>
    </xf>
    <xf numFmtId="4" fontId="32" fillId="0" borderId="18" xfId="0" applyNumberFormat="1" applyFont="1" applyFill="1" applyBorder="1" applyAlignment="1">
      <alignment horizontal="center" vertical="center" wrapText="1"/>
    </xf>
    <xf numFmtId="0" fontId="32" fillId="0" borderId="1" xfId="0" applyFont="1" applyFill="1" applyBorder="1" applyAlignment="1">
      <alignment horizontal="left"/>
    </xf>
    <xf numFmtId="3" fontId="32" fillId="0" borderId="1" xfId="0" applyNumberFormat="1" applyFont="1" applyFill="1" applyBorder="1" applyAlignment="1">
      <alignment shrinkToFit="1"/>
    </xf>
    <xf numFmtId="0" fontId="28" fillId="0" borderId="1" xfId="0" applyFont="1" applyFill="1" applyBorder="1" applyAlignment="1">
      <alignment horizontal="left"/>
    </xf>
    <xf numFmtId="3" fontId="28" fillId="0" borderId="1" xfId="0" applyNumberFormat="1" applyFont="1" applyFill="1" applyBorder="1" applyAlignment="1">
      <alignment shrinkToFit="1"/>
    </xf>
    <xf numFmtId="0" fontId="32" fillId="0" borderId="17" xfId="0" applyFont="1" applyFill="1" applyBorder="1" applyAlignment="1">
      <alignment horizontal="left"/>
    </xf>
    <xf numFmtId="3" fontId="32" fillId="0" borderId="17" xfId="0" applyNumberFormat="1" applyFont="1" applyFill="1" applyBorder="1" applyAlignment="1">
      <alignment shrinkToFit="1"/>
    </xf>
    <xf numFmtId="4" fontId="28" fillId="0" borderId="0" xfId="0" applyNumberFormat="1" applyFont="1"/>
    <xf numFmtId="0" fontId="46" fillId="0" borderId="0" xfId="0" applyFont="1" applyAlignment="1">
      <alignment horizontal="right"/>
    </xf>
    <xf numFmtId="3" fontId="32" fillId="0" borderId="0" xfId="0" applyNumberFormat="1" applyFont="1"/>
    <xf numFmtId="4" fontId="47" fillId="0" borderId="0" xfId="0" applyNumberFormat="1" applyFont="1"/>
    <xf numFmtId="4" fontId="32" fillId="0" borderId="0" xfId="0" applyNumberFormat="1" applyFont="1" applyAlignment="1">
      <alignment horizontal="center"/>
    </xf>
    <xf numFmtId="0" fontId="28" fillId="0" borderId="0" xfId="0" applyFont="1" applyAlignment="1"/>
    <xf numFmtId="3" fontId="47" fillId="0" borderId="0" xfId="0" applyNumberFormat="1" applyFont="1"/>
    <xf numFmtId="3" fontId="48" fillId="0" borderId="0" xfId="0" applyNumberFormat="1" applyFont="1"/>
    <xf numFmtId="14" fontId="12" fillId="0" borderId="0" xfId="0" applyNumberFormat="1" applyFont="1" applyAlignment="1">
      <alignment horizontal="center"/>
    </xf>
    <xf numFmtId="14" fontId="31" fillId="0" borderId="0" xfId="0" applyNumberFormat="1" applyFont="1" applyAlignment="1">
      <alignment horizontal="right"/>
    </xf>
    <xf numFmtId="14" fontId="31" fillId="0" borderId="0" xfId="0" applyNumberFormat="1" applyFont="1" applyAlignment="1">
      <alignment horizontal="center"/>
    </xf>
    <xf numFmtId="0" fontId="41" fillId="0" borderId="0" xfId="0" applyFont="1" applyAlignment="1">
      <alignment horizontal="center"/>
    </xf>
    <xf numFmtId="0" fontId="41" fillId="0" borderId="0" xfId="0" applyFont="1"/>
    <xf numFmtId="0" fontId="29" fillId="0" borderId="0" xfId="0" applyFont="1"/>
    <xf numFmtId="0" fontId="39" fillId="0" borderId="0" xfId="0" applyFont="1" applyAlignment="1">
      <alignment horizontal="right"/>
    </xf>
    <xf numFmtId="0" fontId="39" fillId="0" borderId="0" xfId="0" applyFont="1" applyAlignment="1">
      <alignment horizontal="left"/>
    </xf>
    <xf numFmtId="0" fontId="39" fillId="0" borderId="0" xfId="0" applyFont="1"/>
    <xf numFmtId="3" fontId="39" fillId="0" borderId="0" xfId="0" applyNumberFormat="1" applyFont="1" applyFill="1"/>
    <xf numFmtId="0" fontId="39" fillId="0" borderId="0" xfId="0" applyFont="1" applyAlignment="1">
      <alignment horizontal="left" indent="1"/>
    </xf>
    <xf numFmtId="0" fontId="49" fillId="0" borderId="0" xfId="0" applyFont="1"/>
    <xf numFmtId="3" fontId="13" fillId="0" borderId="0" xfId="2" quotePrefix="1" applyNumberFormat="1" applyFont="1" applyBorder="1" applyAlignment="1">
      <alignment horizontal="right"/>
    </xf>
    <xf numFmtId="3" fontId="49" fillId="0" borderId="0" xfId="0" applyNumberFormat="1" applyFont="1"/>
    <xf numFmtId="3" fontId="39" fillId="0" borderId="0" xfId="0" applyNumberFormat="1" applyFont="1" applyAlignment="1">
      <alignment horizontal="right"/>
    </xf>
    <xf numFmtId="3" fontId="39" fillId="0" borderId="0" xfId="0" applyNumberFormat="1" applyFont="1" applyFill="1" applyAlignment="1">
      <alignment horizontal="right"/>
    </xf>
    <xf numFmtId="0" fontId="50" fillId="0" borderId="0" xfId="0" applyFont="1"/>
    <xf numFmtId="0" fontId="40" fillId="0" borderId="0" xfId="0" applyFont="1"/>
    <xf numFmtId="0" fontId="12" fillId="0" borderId="0" xfId="0" applyFont="1" applyAlignment="1">
      <alignment horizontal="left"/>
    </xf>
    <xf numFmtId="0" fontId="50" fillId="0" borderId="0" xfId="0" applyFont="1" applyAlignment="1">
      <alignment horizontal="center"/>
    </xf>
    <xf numFmtId="0" fontId="29" fillId="0" borderId="0" xfId="0" applyFont="1" applyAlignment="1">
      <alignment horizontal="right"/>
    </xf>
    <xf numFmtId="0" fontId="13" fillId="0" borderId="0" xfId="0" applyFont="1" applyAlignment="1">
      <alignment horizontal="left"/>
    </xf>
    <xf numFmtId="1" fontId="33" fillId="0" borderId="21" xfId="0" quotePrefix="1" applyNumberFormat="1" applyFont="1" applyBorder="1" applyAlignment="1">
      <alignment horizontal="right"/>
    </xf>
    <xf numFmtId="3" fontId="43" fillId="0" borderId="0" xfId="0" applyNumberFormat="1" applyFont="1"/>
    <xf numFmtId="168" fontId="12" fillId="0" borderId="0" xfId="1" applyNumberFormat="1" applyFont="1" applyFill="1"/>
    <xf numFmtId="3" fontId="44" fillId="0" borderId="0" xfId="0" applyNumberFormat="1" applyFont="1"/>
    <xf numFmtId="43" fontId="6" fillId="0" borderId="1" xfId="1" quotePrefix="1" applyFont="1" applyBorder="1" applyAlignment="1">
      <alignment horizontal="left"/>
    </xf>
    <xf numFmtId="43" fontId="7" fillId="0" borderId="4" xfId="0" quotePrefix="1" applyNumberFormat="1" applyFont="1" applyBorder="1" applyAlignment="1">
      <alignment horizontal="left"/>
    </xf>
    <xf numFmtId="0" fontId="35" fillId="0" borderId="1" xfId="0" quotePrefix="1" applyFont="1" applyBorder="1" applyAlignment="1">
      <alignment horizontal="center"/>
    </xf>
    <xf numFmtId="3" fontId="35" fillId="0" borderId="1" xfId="0" quotePrefix="1" applyNumberFormat="1" applyFont="1" applyFill="1" applyBorder="1" applyAlignment="1">
      <alignment horizontal="right"/>
    </xf>
    <xf numFmtId="3" fontId="35" fillId="0" borderId="1" xfId="0" quotePrefix="1" applyNumberFormat="1" applyFont="1" applyBorder="1" applyAlignment="1">
      <alignment horizontal="right"/>
    </xf>
    <xf numFmtId="0" fontId="35" fillId="0" borderId="1" xfId="0" applyFont="1" applyBorder="1" applyAlignment="1">
      <alignment horizontal="center"/>
    </xf>
    <xf numFmtId="0" fontId="33" fillId="0" borderId="18" xfId="0" applyFont="1" applyBorder="1" applyAlignment="1">
      <alignment horizontal="center"/>
    </xf>
    <xf numFmtId="3" fontId="51" fillId="0" borderId="0" xfId="0" applyNumberFormat="1" applyFont="1"/>
    <xf numFmtId="168" fontId="33" fillId="0" borderId="17" xfId="1" quotePrefix="1" applyNumberFormat="1" applyFont="1" applyBorder="1" applyAlignment="1">
      <alignment horizontal="right"/>
    </xf>
    <xf numFmtId="0" fontId="25" fillId="0" borderId="0" xfId="0" applyFont="1" applyBorder="1" applyAlignment="1">
      <alignment horizontal="center"/>
    </xf>
    <xf numFmtId="0" fontId="25" fillId="0" borderId="10" xfId="0" applyFont="1" applyBorder="1" applyAlignment="1">
      <alignment horizontal="center"/>
    </xf>
    <xf numFmtId="0" fontId="25" fillId="0" borderId="11" xfId="0" applyFont="1" applyBorder="1" applyAlignment="1">
      <alignment horizontal="center"/>
    </xf>
    <xf numFmtId="0" fontId="26" fillId="0" borderId="10" xfId="0" applyFont="1" applyBorder="1" applyAlignment="1">
      <alignment horizontal="center"/>
    </xf>
    <xf numFmtId="0" fontId="26" fillId="0" borderId="0" xfId="0" applyFont="1" applyBorder="1" applyAlignment="1">
      <alignment horizontal="center"/>
    </xf>
    <xf numFmtId="0" fontId="26" fillId="0" borderId="11" xfId="0" applyFont="1" applyBorder="1" applyAlignment="1">
      <alignment horizontal="center"/>
    </xf>
    <xf numFmtId="0" fontId="27" fillId="0" borderId="10" xfId="0" applyFont="1" applyBorder="1" applyAlignment="1">
      <alignment horizontal="center"/>
    </xf>
    <xf numFmtId="0" fontId="27" fillId="0" borderId="0" xfId="0" applyFont="1" applyBorder="1" applyAlignment="1">
      <alignment horizontal="center"/>
    </xf>
    <xf numFmtId="0" fontId="27" fillId="0" borderId="11" xfId="0" applyFont="1" applyBorder="1" applyAlignment="1">
      <alignment horizontal="center"/>
    </xf>
    <xf numFmtId="0" fontId="30" fillId="0" borderId="10" xfId="0" applyFont="1" applyBorder="1" applyAlignment="1">
      <alignment horizontal="center"/>
    </xf>
    <xf numFmtId="0" fontId="30" fillId="0" borderId="0" xfId="0" applyFont="1" applyBorder="1" applyAlignment="1">
      <alignment horizontal="center"/>
    </xf>
    <xf numFmtId="0" fontId="30" fillId="0" borderId="11" xfId="0" applyFont="1" applyBorder="1" applyAlignment="1">
      <alignment horizontal="center"/>
    </xf>
    <xf numFmtId="0" fontId="34" fillId="0" borderId="0" xfId="0" applyFont="1" applyAlignment="1">
      <alignment horizontal="center"/>
    </xf>
    <xf numFmtId="0" fontId="33" fillId="0" borderId="0" xfId="0" applyFont="1" applyBorder="1" applyAlignment="1">
      <alignment horizontal="right"/>
    </xf>
    <xf numFmtId="0" fontId="35" fillId="0" borderId="0" xfId="0" applyFont="1" applyAlignment="1">
      <alignment horizontal="center"/>
    </xf>
    <xf numFmtId="0" fontId="26" fillId="0" borderId="0" xfId="0" applyFont="1" applyAlignment="1">
      <alignment horizontal="center"/>
    </xf>
    <xf numFmtId="0" fontId="36" fillId="0" borderId="0" xfId="0" applyFont="1" applyAlignment="1">
      <alignment horizontal="center"/>
    </xf>
    <xf numFmtId="0" fontId="33" fillId="0" borderId="0" xfId="0" applyFont="1" applyBorder="1" applyAlignment="1">
      <alignment horizontal="center"/>
    </xf>
    <xf numFmtId="0" fontId="33" fillId="0" borderId="0" xfId="0" applyFont="1" applyAlignment="1">
      <alignment horizontal="center"/>
    </xf>
    <xf numFmtId="0" fontId="34" fillId="0" borderId="0" xfId="0" applyFont="1" applyBorder="1" applyAlignment="1">
      <alignment horizontal="center"/>
    </xf>
    <xf numFmtId="0" fontId="36" fillId="0" borderId="0" xfId="0" applyFont="1" applyBorder="1" applyAlignment="1">
      <alignment horizontal="center"/>
    </xf>
    <xf numFmtId="0" fontId="34" fillId="0" borderId="15" xfId="0" applyFont="1" applyFill="1" applyBorder="1" applyAlignment="1">
      <alignment horizontal="center"/>
    </xf>
    <xf numFmtId="0" fontId="34" fillId="0" borderId="20"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0" xfId="0" applyFont="1" applyAlignment="1">
      <alignment horizontal="right"/>
    </xf>
    <xf numFmtId="0" fontId="36" fillId="0" borderId="0" xfId="0" applyFont="1" applyAlignment="1">
      <alignment horizontal="left"/>
    </xf>
    <xf numFmtId="0" fontId="34" fillId="0" borderId="15" xfId="0" applyFont="1" applyBorder="1" applyAlignment="1">
      <alignment horizontal="center"/>
    </xf>
    <xf numFmtId="0" fontId="34" fillId="0" borderId="15" xfId="0" quotePrefix="1" applyFont="1" applyBorder="1" applyAlignment="1">
      <alignment horizontal="center"/>
    </xf>
    <xf numFmtId="0" fontId="34" fillId="0" borderId="20" xfId="0" applyFont="1" applyBorder="1" applyAlignment="1">
      <alignment horizontal="center" vertical="center" wrapText="1"/>
    </xf>
    <xf numFmtId="0" fontId="0" fillId="0" borderId="22" xfId="0" applyBorder="1" applyAlignment="1">
      <alignment horizontal="center" vertical="center" wrapText="1"/>
    </xf>
    <xf numFmtId="0" fontId="32" fillId="0" borderId="0" xfId="0" applyFont="1" applyAlignment="1">
      <alignment horizontal="left"/>
    </xf>
    <xf numFmtId="0" fontId="28" fillId="0" borderId="0" xfId="0" applyFont="1" applyAlignment="1">
      <alignment horizontal="left"/>
    </xf>
    <xf numFmtId="0" fontId="34" fillId="0" borderId="0" xfId="0" applyFont="1" applyAlignment="1">
      <alignment horizontal="left"/>
    </xf>
    <xf numFmtId="0" fontId="33" fillId="0" borderId="0" xfId="0" applyFont="1" applyAlignment="1">
      <alignment horizontal="left"/>
    </xf>
    <xf numFmtId="0" fontId="33" fillId="0" borderId="0" xfId="0" applyFont="1" applyAlignment="1">
      <alignment horizontal="right"/>
    </xf>
    <xf numFmtId="0" fontId="12" fillId="0" borderId="0" xfId="0" applyFont="1" applyAlignment="1">
      <alignment horizontal="center"/>
    </xf>
    <xf numFmtId="0" fontId="14" fillId="0" borderId="0" xfId="0" applyFont="1" applyAlignment="1">
      <alignment horizontal="center"/>
    </xf>
    <xf numFmtId="3" fontId="12" fillId="0" borderId="0" xfId="0" applyNumberFormat="1" applyFont="1" applyAlignment="1">
      <alignment horizontal="center"/>
    </xf>
    <xf numFmtId="3" fontId="16" fillId="0" borderId="0" xfId="0" applyNumberFormat="1" applyFont="1" applyAlignment="1">
      <alignment horizontal="center"/>
    </xf>
    <xf numFmtId="3" fontId="14" fillId="0" borderId="0" xfId="0" applyNumberFormat="1" applyFont="1" applyAlignment="1">
      <alignment horizontal="center"/>
    </xf>
  </cellXfs>
  <cellStyles count="3">
    <cellStyle name="Comma" xfId="1" builtinId="3"/>
    <cellStyle name="Normal" xfId="0" builtinId="0"/>
    <cellStyle name="Normal_KQKD Q3.07"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abSelected="1" topLeftCell="A18" workbookViewId="0">
      <selection activeCell="A11" sqref="A11"/>
    </sheetView>
  </sheetViews>
  <sheetFormatPr defaultRowHeight="15.75" x14ac:dyDescent="0.25"/>
  <cols>
    <col min="1" max="16384" width="9" style="48"/>
  </cols>
  <sheetData>
    <row r="1" spans="1:9" ht="6.75" customHeight="1" thickBot="1" x14ac:dyDescent="0.3">
      <c r="A1" s="48" t="s">
        <v>163</v>
      </c>
    </row>
    <row r="2" spans="1:9" ht="16.5" thickTop="1" x14ac:dyDescent="0.25">
      <c r="A2" s="49"/>
      <c r="B2" s="50"/>
      <c r="C2" s="50"/>
      <c r="D2" s="50"/>
      <c r="E2" s="50"/>
      <c r="F2" s="50"/>
      <c r="G2" s="50"/>
      <c r="H2" s="50"/>
      <c r="I2" s="51"/>
    </row>
    <row r="3" spans="1:9" ht="20.100000000000001" customHeight="1" x14ac:dyDescent="0.25">
      <c r="A3" s="281" t="s">
        <v>164</v>
      </c>
      <c r="B3" s="280"/>
      <c r="C3" s="280"/>
      <c r="D3" s="280"/>
      <c r="E3" s="280"/>
      <c r="F3" s="280"/>
      <c r="G3" s="280"/>
      <c r="H3" s="280"/>
      <c r="I3" s="282"/>
    </row>
    <row r="4" spans="1:9" ht="20.100000000000001" customHeight="1" x14ac:dyDescent="0.25">
      <c r="A4" s="283" t="s">
        <v>165</v>
      </c>
      <c r="B4" s="284"/>
      <c r="C4" s="284"/>
      <c r="D4" s="284"/>
      <c r="E4" s="284"/>
      <c r="F4" s="284"/>
      <c r="G4" s="284"/>
      <c r="H4" s="284"/>
      <c r="I4" s="285"/>
    </row>
    <row r="5" spans="1:9" x14ac:dyDescent="0.25">
      <c r="A5" s="52"/>
      <c r="B5" s="53"/>
      <c r="C5" s="53"/>
      <c r="D5" s="53"/>
      <c r="E5" s="54" t="s">
        <v>2</v>
      </c>
      <c r="F5" s="53"/>
      <c r="G5" s="53"/>
      <c r="H5" s="53"/>
      <c r="I5" s="55"/>
    </row>
    <row r="6" spans="1:9" x14ac:dyDescent="0.25">
      <c r="A6" s="52"/>
      <c r="B6" s="53"/>
      <c r="C6" s="53"/>
      <c r="D6" s="53"/>
      <c r="E6" s="53"/>
      <c r="F6" s="53"/>
      <c r="G6" s="53"/>
      <c r="H6" s="53"/>
      <c r="I6" s="55"/>
    </row>
    <row r="7" spans="1:9" x14ac:dyDescent="0.25">
      <c r="A7" s="52"/>
      <c r="B7" s="53"/>
      <c r="C7" s="53"/>
      <c r="D7" s="53"/>
      <c r="E7" s="53"/>
      <c r="F7" s="53"/>
      <c r="G7" s="53"/>
      <c r="H7" s="53"/>
      <c r="I7" s="55"/>
    </row>
    <row r="8" spans="1:9" x14ac:dyDescent="0.25">
      <c r="A8" s="52"/>
      <c r="B8" s="53"/>
      <c r="C8" s="53"/>
      <c r="D8" s="53"/>
      <c r="E8" s="53"/>
      <c r="F8" s="53"/>
      <c r="G8" s="53"/>
      <c r="H8" s="53"/>
      <c r="I8" s="55"/>
    </row>
    <row r="9" spans="1:9" x14ac:dyDescent="0.25">
      <c r="A9" s="52"/>
      <c r="B9" s="53"/>
      <c r="C9" s="53"/>
      <c r="D9" s="53"/>
      <c r="E9" s="53"/>
      <c r="F9" s="53"/>
      <c r="G9" s="53"/>
      <c r="H9" s="53"/>
      <c r="I9" s="55"/>
    </row>
    <row r="10" spans="1:9" x14ac:dyDescent="0.25">
      <c r="A10" s="52"/>
      <c r="B10" s="53"/>
      <c r="C10" s="53"/>
      <c r="D10" s="53"/>
      <c r="E10" s="53"/>
      <c r="F10" s="53"/>
      <c r="G10" s="53"/>
      <c r="H10" s="53"/>
      <c r="I10" s="55"/>
    </row>
    <row r="11" spans="1:9" x14ac:dyDescent="0.25">
      <c r="A11" s="52"/>
      <c r="B11" s="53"/>
      <c r="C11" s="53"/>
      <c r="D11" s="53"/>
      <c r="E11" s="53"/>
      <c r="F11" s="53"/>
      <c r="G11" s="53"/>
      <c r="H11" s="53"/>
      <c r="I11" s="55"/>
    </row>
    <row r="12" spans="1:9" x14ac:dyDescent="0.25">
      <c r="A12" s="52"/>
      <c r="B12" s="53"/>
      <c r="C12" s="53"/>
      <c r="D12" s="53"/>
      <c r="E12" s="53"/>
      <c r="F12" s="53"/>
      <c r="G12" s="53"/>
      <c r="H12" s="53"/>
      <c r="I12" s="55"/>
    </row>
    <row r="13" spans="1:9" x14ac:dyDescent="0.25">
      <c r="A13" s="52"/>
      <c r="B13" s="53"/>
      <c r="C13" s="53"/>
      <c r="D13" s="53"/>
      <c r="E13" s="53"/>
      <c r="F13" s="53"/>
      <c r="G13" s="53"/>
      <c r="H13" s="53"/>
      <c r="I13" s="55"/>
    </row>
    <row r="14" spans="1:9" x14ac:dyDescent="0.25">
      <c r="A14" s="52"/>
      <c r="B14" s="53"/>
      <c r="C14" s="53"/>
      <c r="D14" s="53"/>
      <c r="E14" s="53"/>
      <c r="F14" s="53"/>
      <c r="G14" s="53"/>
      <c r="H14" s="53"/>
      <c r="I14" s="55"/>
    </row>
    <row r="15" spans="1:9" x14ac:dyDescent="0.25">
      <c r="A15" s="52"/>
      <c r="B15" s="53"/>
      <c r="C15" s="53"/>
      <c r="D15" s="53"/>
      <c r="E15" s="53"/>
      <c r="F15" s="53"/>
      <c r="G15" s="53"/>
      <c r="H15" s="53"/>
      <c r="I15" s="55"/>
    </row>
    <row r="16" spans="1:9" ht="23.25" customHeight="1" x14ac:dyDescent="0.3">
      <c r="A16" s="286" t="s">
        <v>166</v>
      </c>
      <c r="B16" s="287"/>
      <c r="C16" s="287"/>
      <c r="D16" s="287"/>
      <c r="E16" s="287"/>
      <c r="F16" s="287"/>
      <c r="G16" s="287"/>
      <c r="H16" s="287"/>
      <c r="I16" s="288"/>
    </row>
    <row r="17" spans="1:9" ht="17.25" customHeight="1" x14ac:dyDescent="0.25">
      <c r="A17" s="283" t="s">
        <v>541</v>
      </c>
      <c r="B17" s="284"/>
      <c r="C17" s="284"/>
      <c r="D17" s="284"/>
      <c r="E17" s="284"/>
      <c r="F17" s="284"/>
      <c r="G17" s="284"/>
      <c r="H17" s="284"/>
      <c r="I17" s="285"/>
    </row>
    <row r="18" spans="1:9" x14ac:dyDescent="0.25">
      <c r="A18" s="289" t="s">
        <v>167</v>
      </c>
      <c r="B18" s="290"/>
      <c r="C18" s="290"/>
      <c r="D18" s="290"/>
      <c r="E18" s="290"/>
      <c r="F18" s="290"/>
      <c r="G18" s="290"/>
      <c r="H18" s="290"/>
      <c r="I18" s="291"/>
    </row>
    <row r="19" spans="1:9" x14ac:dyDescent="0.25">
      <c r="A19" s="281"/>
      <c r="B19" s="280"/>
      <c r="C19" s="280"/>
      <c r="D19" s="280"/>
      <c r="E19" s="280"/>
      <c r="F19" s="280"/>
      <c r="G19" s="280"/>
      <c r="H19" s="280"/>
      <c r="I19" s="282"/>
    </row>
    <row r="20" spans="1:9" x14ac:dyDescent="0.25">
      <c r="A20" s="56"/>
      <c r="B20" s="57"/>
      <c r="C20" s="57"/>
      <c r="D20" s="57"/>
      <c r="E20" s="57"/>
      <c r="F20" s="57"/>
      <c r="G20" s="57"/>
      <c r="H20" s="57"/>
      <c r="I20" s="58"/>
    </row>
    <row r="21" spans="1:9" x14ac:dyDescent="0.25">
      <c r="A21" s="56"/>
      <c r="B21" s="57"/>
      <c r="C21" s="57"/>
      <c r="D21" s="57"/>
      <c r="E21" s="57"/>
      <c r="F21" s="57"/>
      <c r="G21" s="57"/>
      <c r="H21" s="57"/>
      <c r="I21" s="58"/>
    </row>
    <row r="22" spans="1:9" x14ac:dyDescent="0.25">
      <c r="A22" s="56"/>
      <c r="B22" s="57"/>
      <c r="C22" s="57"/>
      <c r="D22" s="57"/>
      <c r="E22" s="57"/>
      <c r="F22" s="57"/>
      <c r="G22" s="57"/>
      <c r="H22" s="57"/>
      <c r="I22" s="58"/>
    </row>
    <row r="23" spans="1:9" x14ac:dyDescent="0.25">
      <c r="A23" s="56"/>
      <c r="B23" s="57"/>
      <c r="C23" s="57"/>
      <c r="D23" s="57"/>
      <c r="E23" s="57"/>
      <c r="F23" s="57"/>
      <c r="G23" s="57"/>
      <c r="H23" s="57"/>
      <c r="I23" s="58"/>
    </row>
    <row r="24" spans="1:9" x14ac:dyDescent="0.25">
      <c r="A24" s="56"/>
      <c r="B24" s="57"/>
      <c r="C24" s="57"/>
      <c r="D24" s="57"/>
      <c r="E24" s="57"/>
      <c r="F24" s="280"/>
      <c r="G24" s="280"/>
      <c r="H24" s="57"/>
      <c r="I24" s="58"/>
    </row>
    <row r="25" spans="1:9" x14ac:dyDescent="0.25">
      <c r="A25" s="56"/>
      <c r="B25" s="57"/>
      <c r="C25" s="57"/>
      <c r="D25" s="57"/>
      <c r="E25" s="57"/>
      <c r="F25" s="57"/>
      <c r="G25" s="57"/>
      <c r="H25" s="57"/>
      <c r="I25" s="58"/>
    </row>
    <row r="26" spans="1:9" ht="18" customHeight="1" x14ac:dyDescent="0.25">
      <c r="A26" s="56"/>
      <c r="B26" s="59" t="s">
        <v>3</v>
      </c>
      <c r="C26" s="60" t="s">
        <v>168</v>
      </c>
      <c r="D26" s="60"/>
      <c r="E26" s="60"/>
      <c r="G26" s="60" t="s">
        <v>18</v>
      </c>
      <c r="H26" s="57"/>
      <c r="I26" s="58"/>
    </row>
    <row r="27" spans="1:9" ht="18" customHeight="1" x14ac:dyDescent="0.25">
      <c r="A27" s="56"/>
      <c r="B27" s="59" t="s">
        <v>4</v>
      </c>
      <c r="C27" s="60" t="s">
        <v>169</v>
      </c>
      <c r="D27" s="60"/>
      <c r="E27" s="60"/>
      <c r="F27" s="60"/>
      <c r="G27" s="60" t="s">
        <v>54</v>
      </c>
      <c r="H27" s="57"/>
      <c r="I27" s="58"/>
    </row>
    <row r="28" spans="1:9" ht="18" customHeight="1" x14ac:dyDescent="0.25">
      <c r="A28" s="56"/>
      <c r="B28" s="59" t="s">
        <v>5</v>
      </c>
      <c r="C28" s="60" t="s">
        <v>170</v>
      </c>
      <c r="D28" s="60"/>
      <c r="E28" s="60"/>
      <c r="F28" s="60"/>
      <c r="G28" s="60" t="s">
        <v>538</v>
      </c>
      <c r="H28" s="57"/>
      <c r="I28" s="58"/>
    </row>
    <row r="29" spans="1:9" ht="18" customHeight="1" x14ac:dyDescent="0.25">
      <c r="A29" s="56"/>
      <c r="B29" s="61" t="s">
        <v>6</v>
      </c>
      <c r="C29" s="60" t="s">
        <v>171</v>
      </c>
      <c r="D29" s="57"/>
      <c r="E29" s="57"/>
      <c r="F29" s="57"/>
      <c r="G29" s="60" t="s">
        <v>539</v>
      </c>
      <c r="H29" s="57"/>
      <c r="I29" s="58"/>
    </row>
    <row r="30" spans="1:9" x14ac:dyDescent="0.25">
      <c r="A30" s="56"/>
      <c r="B30" s="57"/>
      <c r="C30" s="57"/>
      <c r="D30" s="57"/>
      <c r="E30" s="57"/>
      <c r="F30" s="57"/>
      <c r="G30" s="57"/>
      <c r="H30" s="57"/>
      <c r="I30" s="58"/>
    </row>
    <row r="31" spans="1:9" x14ac:dyDescent="0.25">
      <c r="A31" s="56"/>
      <c r="B31" s="57"/>
      <c r="C31" s="57"/>
      <c r="D31" s="57"/>
      <c r="E31" s="57"/>
      <c r="F31" s="57"/>
      <c r="G31" s="57"/>
      <c r="H31" s="57"/>
      <c r="I31" s="58"/>
    </row>
    <row r="32" spans="1:9" x14ac:dyDescent="0.25">
      <c r="A32" s="56"/>
      <c r="B32" s="57"/>
      <c r="C32" s="57"/>
      <c r="D32" s="57"/>
      <c r="E32" s="57"/>
      <c r="F32" s="57"/>
      <c r="G32" s="57"/>
      <c r="H32" s="57"/>
      <c r="I32" s="58"/>
    </row>
    <row r="33" spans="1:9" x14ac:dyDescent="0.25">
      <c r="A33" s="56"/>
      <c r="B33" s="57"/>
      <c r="C33" s="57"/>
      <c r="D33" s="57"/>
      <c r="E33" s="57"/>
      <c r="F33" s="57"/>
      <c r="G33" s="57"/>
      <c r="H33" s="57"/>
      <c r="I33" s="58"/>
    </row>
    <row r="34" spans="1:9" x14ac:dyDescent="0.25">
      <c r="A34" s="56"/>
      <c r="B34" s="57"/>
      <c r="C34" s="57"/>
      <c r="D34" s="57"/>
      <c r="E34" s="57"/>
      <c r="F34" s="57"/>
      <c r="G34" s="57"/>
      <c r="H34" s="57"/>
      <c r="I34" s="58"/>
    </row>
    <row r="35" spans="1:9" x14ac:dyDescent="0.25">
      <c r="A35" s="56"/>
      <c r="B35" s="57"/>
      <c r="C35" s="57"/>
      <c r="D35" s="57"/>
      <c r="E35" s="57"/>
      <c r="F35" s="57"/>
      <c r="G35" s="57"/>
      <c r="H35" s="57"/>
      <c r="I35" s="58"/>
    </row>
    <row r="36" spans="1:9" x14ac:dyDescent="0.25">
      <c r="A36" s="56"/>
      <c r="B36" s="57"/>
      <c r="C36" s="57"/>
      <c r="D36" s="57"/>
      <c r="E36" s="57"/>
      <c r="F36" s="57"/>
      <c r="G36" s="57"/>
      <c r="H36" s="57"/>
      <c r="I36" s="58"/>
    </row>
    <row r="37" spans="1:9" x14ac:dyDescent="0.25">
      <c r="A37" s="56"/>
      <c r="E37" s="57"/>
      <c r="F37" s="57"/>
      <c r="G37" s="57"/>
      <c r="H37" s="57"/>
      <c r="I37" s="58"/>
    </row>
    <row r="38" spans="1:9" x14ac:dyDescent="0.25">
      <c r="A38" s="56"/>
      <c r="C38" s="53"/>
      <c r="D38" s="53"/>
      <c r="E38" s="57"/>
      <c r="F38" s="57"/>
      <c r="G38" s="57"/>
      <c r="H38" s="57"/>
      <c r="I38" s="58"/>
    </row>
    <row r="39" spans="1:9" x14ac:dyDescent="0.25">
      <c r="A39" s="56"/>
      <c r="E39" s="57"/>
      <c r="F39" s="57"/>
      <c r="G39" s="57"/>
      <c r="H39" s="57"/>
      <c r="I39" s="58"/>
    </row>
    <row r="40" spans="1:9" x14ac:dyDescent="0.25">
      <c r="A40" s="56"/>
      <c r="B40" s="67" t="s">
        <v>172</v>
      </c>
      <c r="E40" s="53"/>
      <c r="F40" s="53"/>
      <c r="G40" s="57"/>
      <c r="H40" s="57"/>
      <c r="I40" s="58"/>
    </row>
    <row r="41" spans="1:9" x14ac:dyDescent="0.25">
      <c r="A41" s="56"/>
      <c r="B41" s="68" t="s">
        <v>7</v>
      </c>
      <c r="C41" s="62" t="s">
        <v>173</v>
      </c>
      <c r="D41" s="53"/>
      <c r="E41" s="53"/>
      <c r="F41" s="53"/>
      <c r="G41" s="57"/>
      <c r="H41" s="57"/>
      <c r="I41" s="58"/>
    </row>
    <row r="42" spans="1:9" x14ac:dyDescent="0.25">
      <c r="A42" s="56"/>
      <c r="B42" s="69" t="s">
        <v>8</v>
      </c>
      <c r="C42" s="62" t="s">
        <v>174</v>
      </c>
      <c r="D42" s="53"/>
      <c r="E42" s="53"/>
      <c r="F42" s="53"/>
      <c r="G42" s="57"/>
      <c r="H42" s="57"/>
      <c r="I42" s="58"/>
    </row>
    <row r="43" spans="1:9" x14ac:dyDescent="0.25">
      <c r="A43" s="56"/>
      <c r="B43" s="68" t="s">
        <v>9</v>
      </c>
      <c r="C43" s="62" t="s">
        <v>175</v>
      </c>
      <c r="D43" s="53"/>
      <c r="E43" s="53"/>
      <c r="F43" s="53"/>
      <c r="G43" s="57"/>
      <c r="H43" s="57"/>
      <c r="I43" s="58"/>
    </row>
    <row r="44" spans="1:9" x14ac:dyDescent="0.25">
      <c r="A44" s="56"/>
      <c r="B44" s="70" t="s">
        <v>10</v>
      </c>
      <c r="C44" s="71" t="s">
        <v>176</v>
      </c>
      <c r="D44" s="53"/>
      <c r="E44" s="53"/>
      <c r="F44" s="53"/>
      <c r="G44" s="57"/>
      <c r="H44" s="57"/>
      <c r="I44" s="58"/>
    </row>
    <row r="45" spans="1:9" x14ac:dyDescent="0.25">
      <c r="A45" s="56"/>
      <c r="B45" s="68" t="s">
        <v>11</v>
      </c>
      <c r="C45" s="62" t="s">
        <v>177</v>
      </c>
      <c r="D45" s="53"/>
      <c r="E45" s="62"/>
      <c r="F45" s="62"/>
      <c r="G45" s="62"/>
      <c r="H45" s="57"/>
      <c r="I45" s="58"/>
    </row>
    <row r="46" spans="1:9" x14ac:dyDescent="0.25">
      <c r="A46" s="56"/>
      <c r="B46" s="68" t="s">
        <v>12</v>
      </c>
      <c r="C46" s="62" t="s">
        <v>178</v>
      </c>
      <c r="D46" s="53"/>
      <c r="E46" s="53"/>
      <c r="F46" s="63"/>
      <c r="G46" s="57"/>
      <c r="H46" s="57"/>
      <c r="I46" s="58"/>
    </row>
    <row r="47" spans="1:9" ht="16.5" thickBot="1" x14ac:dyDescent="0.3">
      <c r="A47" s="64"/>
      <c r="B47" s="65"/>
      <c r="C47" s="65"/>
      <c r="D47" s="65"/>
      <c r="E47" s="65"/>
      <c r="F47" s="65"/>
      <c r="G47" s="65"/>
      <c r="H47" s="65"/>
      <c r="I47" s="66"/>
    </row>
    <row r="48" spans="1:9" ht="16.5" thickTop="1" x14ac:dyDescent="0.25"/>
  </sheetData>
  <mergeCells count="7">
    <mergeCell ref="F24:G24"/>
    <mergeCell ref="A3:I3"/>
    <mergeCell ref="A4:I4"/>
    <mergeCell ref="A16:I16"/>
    <mergeCell ref="A18:I18"/>
    <mergeCell ref="A17:I17"/>
    <mergeCell ref="A19:I19"/>
  </mergeCells>
  <phoneticPr fontId="0" type="noConversion"/>
  <pageMargins left="1.07" right="0.56000000000000005" top="0.4" bottom="0.38" header="0.32" footer="0.2"/>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topLeftCell="A18" workbookViewId="0">
      <selection activeCell="H95" sqref="H95"/>
    </sheetView>
  </sheetViews>
  <sheetFormatPr defaultRowHeight="13.5" x14ac:dyDescent="0.2"/>
  <cols>
    <col min="1" max="1" width="41" style="75" customWidth="1"/>
    <col min="2" max="2" width="5.5" style="76" customWidth="1"/>
    <col min="3" max="3" width="10.875" style="76" customWidth="1"/>
    <col min="4" max="5" width="14.625" style="75" customWidth="1"/>
    <col min="6" max="6" width="5" style="75" customWidth="1"/>
    <col min="7" max="8" width="15.125" style="78" customWidth="1"/>
    <col min="9" max="9" width="2.625" style="75" customWidth="1"/>
    <col min="10" max="10" width="15.5" style="79" customWidth="1"/>
    <col min="11" max="11" width="13.875" style="79" customWidth="1"/>
    <col min="12" max="16384" width="9" style="75"/>
  </cols>
  <sheetData>
    <row r="1" spans="1:11" ht="16.5" customHeight="1" x14ac:dyDescent="0.2">
      <c r="A1" s="72" t="s">
        <v>165</v>
      </c>
      <c r="D1" s="292" t="s">
        <v>18</v>
      </c>
      <c r="E1" s="292"/>
    </row>
    <row r="2" spans="1:11" ht="16.5" customHeight="1" x14ac:dyDescent="0.2">
      <c r="A2" s="75" t="s">
        <v>179</v>
      </c>
      <c r="C2" s="293" t="s">
        <v>180</v>
      </c>
      <c r="D2" s="293"/>
      <c r="E2" s="293"/>
    </row>
    <row r="3" spans="1:11" ht="16.5" customHeight="1" x14ac:dyDescent="0.2">
      <c r="C3" s="293" t="s">
        <v>181</v>
      </c>
      <c r="D3" s="293"/>
      <c r="E3" s="293"/>
    </row>
    <row r="4" spans="1:11" ht="18.75" customHeight="1" x14ac:dyDescent="0.25">
      <c r="A4" s="295" t="s">
        <v>182</v>
      </c>
      <c r="B4" s="295"/>
      <c r="C4" s="295"/>
      <c r="D4" s="295"/>
      <c r="E4" s="295"/>
    </row>
    <row r="5" spans="1:11" ht="16.5" customHeight="1" x14ac:dyDescent="0.25">
      <c r="A5" s="296" t="s">
        <v>541</v>
      </c>
      <c r="B5" s="296"/>
      <c r="C5" s="296"/>
      <c r="D5" s="296"/>
      <c r="E5" s="296"/>
    </row>
    <row r="6" spans="1:11" ht="16.5" customHeight="1" x14ac:dyDescent="0.2">
      <c r="A6" s="294" t="s">
        <v>542</v>
      </c>
      <c r="B6" s="294"/>
      <c r="C6" s="294"/>
      <c r="D6" s="294"/>
      <c r="E6" s="294"/>
    </row>
    <row r="7" spans="1:11" ht="15" customHeight="1" x14ac:dyDescent="0.2">
      <c r="E7" s="82" t="s">
        <v>183</v>
      </c>
    </row>
    <row r="8" spans="1:11" ht="20.25" customHeight="1" x14ac:dyDescent="0.2">
      <c r="A8" s="83" t="s">
        <v>184</v>
      </c>
      <c r="B8" s="83" t="s">
        <v>185</v>
      </c>
      <c r="C8" s="83" t="s">
        <v>186</v>
      </c>
      <c r="D8" s="83" t="s">
        <v>187</v>
      </c>
      <c r="E8" s="83" t="s">
        <v>188</v>
      </c>
      <c r="G8" s="84"/>
      <c r="H8" s="84"/>
    </row>
    <row r="9" spans="1:11" s="86" customFormat="1" ht="14.45" customHeight="1" x14ac:dyDescent="0.2">
      <c r="A9" s="85">
        <v>1</v>
      </c>
      <c r="B9" s="85">
        <v>2</v>
      </c>
      <c r="C9" s="85">
        <v>3</v>
      </c>
      <c r="D9" s="85">
        <v>4</v>
      </c>
      <c r="E9" s="85">
        <v>5</v>
      </c>
      <c r="G9" s="87"/>
      <c r="H9" s="87"/>
      <c r="J9" s="88"/>
      <c r="K9" s="88"/>
    </row>
    <row r="10" spans="1:11" ht="15.75" customHeight="1" x14ac:dyDescent="0.2">
      <c r="A10" s="89" t="s">
        <v>189</v>
      </c>
      <c r="B10" s="90">
        <v>100</v>
      </c>
      <c r="C10" s="91"/>
      <c r="D10" s="92">
        <v>145645235515</v>
      </c>
      <c r="E10" s="92">
        <v>153847637387</v>
      </c>
      <c r="G10" s="278"/>
      <c r="H10" s="278"/>
    </row>
    <row r="11" spans="1:11" ht="15.75" customHeight="1" x14ac:dyDescent="0.2">
      <c r="A11" s="93" t="s">
        <v>190</v>
      </c>
      <c r="B11" s="94">
        <v>110</v>
      </c>
      <c r="C11" s="95"/>
      <c r="D11" s="96">
        <v>6118244565</v>
      </c>
      <c r="E11" s="96">
        <v>18184810383</v>
      </c>
      <c r="G11" s="278"/>
      <c r="H11" s="278"/>
    </row>
    <row r="12" spans="1:11" ht="15.75" customHeight="1" x14ac:dyDescent="0.2">
      <c r="A12" s="97" t="s">
        <v>191</v>
      </c>
      <c r="B12" s="98">
        <v>111</v>
      </c>
      <c r="C12" s="95" t="s">
        <v>461</v>
      </c>
      <c r="D12" s="99">
        <v>6118244565</v>
      </c>
      <c r="E12" s="99">
        <v>18184810383</v>
      </c>
      <c r="G12" s="278"/>
      <c r="H12" s="278"/>
    </row>
    <row r="13" spans="1:11" ht="15.75" customHeight="1" x14ac:dyDescent="0.2">
      <c r="A13" s="97" t="s">
        <v>192</v>
      </c>
      <c r="B13" s="98">
        <v>112</v>
      </c>
      <c r="C13" s="98" t="s">
        <v>160</v>
      </c>
      <c r="D13" s="99"/>
      <c r="E13" s="99"/>
      <c r="G13" s="278"/>
      <c r="H13" s="278"/>
    </row>
    <row r="14" spans="1:11" ht="15.75" customHeight="1" x14ac:dyDescent="0.2">
      <c r="A14" s="93" t="s">
        <v>511</v>
      </c>
      <c r="B14" s="94">
        <v>130</v>
      </c>
      <c r="C14" s="95"/>
      <c r="D14" s="96">
        <v>106672957907</v>
      </c>
      <c r="E14" s="96">
        <v>112336453452</v>
      </c>
      <c r="G14" s="278"/>
      <c r="H14" s="278"/>
    </row>
    <row r="15" spans="1:11" ht="15.75" customHeight="1" x14ac:dyDescent="0.2">
      <c r="A15" s="97" t="s">
        <v>193</v>
      </c>
      <c r="B15" s="98">
        <v>131</v>
      </c>
      <c r="C15" s="98" t="s">
        <v>160</v>
      </c>
      <c r="D15" s="99">
        <v>111875858137</v>
      </c>
      <c r="E15" s="99">
        <v>115992023027</v>
      </c>
      <c r="G15" s="278"/>
      <c r="H15" s="278"/>
    </row>
    <row r="16" spans="1:11" ht="15.75" customHeight="1" x14ac:dyDescent="0.2">
      <c r="A16" s="97" t="s">
        <v>194</v>
      </c>
      <c r="B16" s="98">
        <v>132</v>
      </c>
      <c r="C16" s="98" t="s">
        <v>160</v>
      </c>
      <c r="D16" s="99">
        <v>1015878918</v>
      </c>
      <c r="E16" s="99">
        <v>14760240</v>
      </c>
      <c r="G16" s="278"/>
      <c r="H16" s="278"/>
    </row>
    <row r="17" spans="1:8" ht="15.75" customHeight="1" x14ac:dyDescent="0.2">
      <c r="A17" s="97" t="s">
        <v>195</v>
      </c>
      <c r="B17" s="98">
        <v>133</v>
      </c>
      <c r="C17" s="98"/>
      <c r="D17" s="100"/>
      <c r="E17" s="100"/>
      <c r="G17" s="278"/>
      <c r="H17" s="278"/>
    </row>
    <row r="18" spans="1:8" ht="15.75" customHeight="1" x14ac:dyDescent="0.2">
      <c r="A18" s="97" t="s">
        <v>507</v>
      </c>
      <c r="B18" s="98">
        <v>135</v>
      </c>
      <c r="C18" s="98"/>
      <c r="D18" s="99"/>
      <c r="E18" s="99"/>
      <c r="G18" s="278"/>
      <c r="H18" s="278"/>
    </row>
    <row r="19" spans="1:8" ht="15.75" customHeight="1" x14ac:dyDescent="0.2">
      <c r="A19" s="97" t="s">
        <v>508</v>
      </c>
      <c r="B19" s="98">
        <v>136</v>
      </c>
      <c r="C19" s="95" t="s">
        <v>463</v>
      </c>
      <c r="D19" s="101">
        <v>218001431</v>
      </c>
      <c r="E19" s="101">
        <v>1522490224</v>
      </c>
      <c r="G19" s="278"/>
      <c r="H19" s="278"/>
    </row>
    <row r="20" spans="1:8" ht="15.75" customHeight="1" x14ac:dyDescent="0.2">
      <c r="A20" s="97" t="s">
        <v>509</v>
      </c>
      <c r="B20" s="98">
        <v>139</v>
      </c>
      <c r="C20" s="98"/>
      <c r="D20" s="101">
        <v>-6436780579</v>
      </c>
      <c r="E20" s="101">
        <v>-5192820039</v>
      </c>
      <c r="G20" s="278"/>
      <c r="H20" s="278"/>
    </row>
    <row r="21" spans="1:8" ht="15.75" customHeight="1" x14ac:dyDescent="0.2">
      <c r="A21" s="93" t="s">
        <v>510</v>
      </c>
      <c r="B21" s="94">
        <v>140</v>
      </c>
      <c r="C21" s="95" t="s">
        <v>462</v>
      </c>
      <c r="D21" s="96">
        <v>32493052207</v>
      </c>
      <c r="E21" s="96">
        <v>23311970272</v>
      </c>
      <c r="G21" s="278"/>
      <c r="H21" s="278"/>
    </row>
    <row r="22" spans="1:8" ht="15.75" customHeight="1" x14ac:dyDescent="0.2">
      <c r="A22" s="97" t="s">
        <v>14</v>
      </c>
      <c r="B22" s="98">
        <v>141</v>
      </c>
      <c r="C22" s="98"/>
      <c r="D22" s="99">
        <v>32493052207</v>
      </c>
      <c r="E22" s="99">
        <v>23311970272</v>
      </c>
      <c r="G22" s="278"/>
      <c r="H22" s="278"/>
    </row>
    <row r="23" spans="1:8" ht="15.75" customHeight="1" x14ac:dyDescent="0.2">
      <c r="A23" s="97" t="s">
        <v>31</v>
      </c>
      <c r="B23" s="98">
        <v>149</v>
      </c>
      <c r="C23" s="98"/>
      <c r="D23" s="99">
        <v>0</v>
      </c>
      <c r="E23" s="99">
        <v>0</v>
      </c>
      <c r="G23" s="278"/>
      <c r="H23" s="278"/>
    </row>
    <row r="24" spans="1:8" ht="15.75" customHeight="1" x14ac:dyDescent="0.2">
      <c r="A24" s="93" t="s">
        <v>512</v>
      </c>
      <c r="B24" s="94">
        <v>150</v>
      </c>
      <c r="C24" s="95"/>
      <c r="D24" s="96">
        <v>360980836</v>
      </c>
      <c r="E24" s="96">
        <v>14403280</v>
      </c>
      <c r="G24" s="278"/>
      <c r="H24" s="278"/>
    </row>
    <row r="25" spans="1:8" ht="15.75" customHeight="1" x14ac:dyDescent="0.2">
      <c r="A25" s="97" t="s">
        <v>15</v>
      </c>
      <c r="B25" s="98">
        <v>151</v>
      </c>
      <c r="C25" s="95" t="s">
        <v>489</v>
      </c>
      <c r="D25" s="99">
        <v>13127220</v>
      </c>
      <c r="E25" s="99">
        <v>14403280</v>
      </c>
      <c r="G25" s="278"/>
      <c r="H25" s="278"/>
    </row>
    <row r="26" spans="1:8" ht="15.75" customHeight="1" x14ac:dyDescent="0.2">
      <c r="A26" s="97" t="s">
        <v>16</v>
      </c>
      <c r="B26" s="98">
        <v>152</v>
      </c>
      <c r="C26" s="98"/>
      <c r="D26" s="99">
        <v>347853616</v>
      </c>
      <c r="E26" s="99">
        <v>0</v>
      </c>
      <c r="G26" s="278"/>
      <c r="H26" s="278"/>
    </row>
    <row r="27" spans="1:8" ht="15.75" customHeight="1" x14ac:dyDescent="0.2">
      <c r="A27" s="97" t="s">
        <v>17</v>
      </c>
      <c r="B27" s="98">
        <v>153</v>
      </c>
      <c r="C27" s="98"/>
      <c r="D27" s="99">
        <v>0</v>
      </c>
      <c r="E27" s="99">
        <v>0</v>
      </c>
      <c r="G27" s="278"/>
      <c r="H27" s="278"/>
    </row>
    <row r="28" spans="1:8" ht="15.75" customHeight="1" x14ac:dyDescent="0.2">
      <c r="A28" s="97" t="s">
        <v>513</v>
      </c>
      <c r="B28" s="98">
        <v>155</v>
      </c>
      <c r="C28" s="98"/>
      <c r="D28" s="99">
        <v>0</v>
      </c>
      <c r="E28" s="99">
        <v>0</v>
      </c>
      <c r="G28" s="278"/>
      <c r="H28" s="278"/>
    </row>
    <row r="29" spans="1:8" ht="15.75" customHeight="1" x14ac:dyDescent="0.2">
      <c r="A29" s="89" t="s">
        <v>19</v>
      </c>
      <c r="B29" s="94">
        <v>200</v>
      </c>
      <c r="C29" s="95"/>
      <c r="D29" s="96">
        <v>53961080311</v>
      </c>
      <c r="E29" s="96">
        <v>58822887882</v>
      </c>
      <c r="G29" s="278"/>
      <c r="H29" s="278"/>
    </row>
    <row r="30" spans="1:8" ht="15.75" customHeight="1" x14ac:dyDescent="0.2">
      <c r="A30" s="93" t="s">
        <v>20</v>
      </c>
      <c r="B30" s="94">
        <v>210</v>
      </c>
      <c r="C30" s="95"/>
      <c r="D30" s="96">
        <v>0</v>
      </c>
      <c r="E30" s="96">
        <v>0</v>
      </c>
      <c r="G30" s="278"/>
      <c r="H30" s="278"/>
    </row>
    <row r="31" spans="1:8" ht="15.75" customHeight="1" x14ac:dyDescent="0.2">
      <c r="A31" s="97" t="s">
        <v>21</v>
      </c>
      <c r="B31" s="98">
        <v>211</v>
      </c>
      <c r="C31" s="98"/>
      <c r="D31" s="99"/>
      <c r="E31" s="99"/>
      <c r="G31" s="278"/>
      <c r="H31" s="278"/>
    </row>
    <row r="32" spans="1:8" ht="15.75" customHeight="1" x14ac:dyDescent="0.2">
      <c r="A32" s="97" t="s">
        <v>514</v>
      </c>
      <c r="B32" s="98">
        <v>213</v>
      </c>
      <c r="C32" s="98"/>
      <c r="D32" s="99"/>
      <c r="E32" s="99"/>
      <c r="G32" s="278"/>
      <c r="H32" s="278"/>
    </row>
    <row r="33" spans="1:8" ht="15.75" customHeight="1" x14ac:dyDescent="0.2">
      <c r="A33" s="97" t="s">
        <v>515</v>
      </c>
      <c r="B33" s="98">
        <v>214</v>
      </c>
      <c r="C33" s="98"/>
      <c r="D33" s="99"/>
      <c r="E33" s="99"/>
      <c r="G33" s="278"/>
      <c r="H33" s="278"/>
    </row>
    <row r="34" spans="1:8" ht="15.75" customHeight="1" x14ac:dyDescent="0.2">
      <c r="A34" s="97" t="s">
        <v>516</v>
      </c>
      <c r="B34" s="98">
        <v>215</v>
      </c>
      <c r="C34" s="98"/>
      <c r="D34" s="99"/>
      <c r="E34" s="99"/>
      <c r="G34" s="278"/>
      <c r="H34" s="278"/>
    </row>
    <row r="35" spans="1:8" ht="15.75" customHeight="1" x14ac:dyDescent="0.2">
      <c r="A35" s="97" t="s">
        <v>517</v>
      </c>
      <c r="B35" s="98">
        <v>219</v>
      </c>
      <c r="C35" s="98"/>
      <c r="D35" s="99"/>
      <c r="E35" s="99"/>
      <c r="G35" s="278"/>
      <c r="H35" s="278"/>
    </row>
    <row r="36" spans="1:8" ht="15.75" customHeight="1" x14ac:dyDescent="0.2">
      <c r="A36" s="102" t="s">
        <v>22</v>
      </c>
      <c r="B36" s="103">
        <v>220</v>
      </c>
      <c r="C36" s="104"/>
      <c r="D36" s="96">
        <v>53676494317</v>
      </c>
      <c r="E36" s="96">
        <v>58374954047</v>
      </c>
      <c r="G36" s="278"/>
      <c r="H36" s="278"/>
    </row>
    <row r="37" spans="1:8" ht="15.75" customHeight="1" x14ac:dyDescent="0.2">
      <c r="A37" s="105" t="s">
        <v>23</v>
      </c>
      <c r="B37" s="106">
        <v>221</v>
      </c>
      <c r="C37" s="104" t="s">
        <v>490</v>
      </c>
      <c r="D37" s="99">
        <v>53662627666</v>
      </c>
      <c r="E37" s="99">
        <v>58354687394</v>
      </c>
      <c r="F37" s="107"/>
      <c r="G37" s="278"/>
      <c r="H37" s="278"/>
    </row>
    <row r="38" spans="1:8" ht="15.75" customHeight="1" x14ac:dyDescent="0.2">
      <c r="A38" s="105" t="s">
        <v>24</v>
      </c>
      <c r="B38" s="106">
        <v>222</v>
      </c>
      <c r="C38" s="106"/>
      <c r="D38" s="99">
        <v>136894465455</v>
      </c>
      <c r="E38" s="99">
        <v>136221465455</v>
      </c>
      <c r="G38" s="278"/>
      <c r="H38" s="278"/>
    </row>
    <row r="39" spans="1:8" ht="15.75" customHeight="1" x14ac:dyDescent="0.2">
      <c r="A39" s="105" t="s">
        <v>30</v>
      </c>
      <c r="B39" s="106">
        <v>223</v>
      </c>
      <c r="C39" s="106"/>
      <c r="D39" s="101">
        <v>-83231837789</v>
      </c>
      <c r="E39" s="101">
        <v>-77866778061</v>
      </c>
      <c r="G39" s="278"/>
      <c r="H39" s="278"/>
    </row>
    <row r="40" spans="1:8" ht="15.75" customHeight="1" x14ac:dyDescent="0.2">
      <c r="A40" s="105" t="s">
        <v>25</v>
      </c>
      <c r="B40" s="98">
        <v>224</v>
      </c>
      <c r="C40" s="98"/>
      <c r="D40" s="99"/>
      <c r="E40" s="99"/>
      <c r="G40" s="278"/>
      <c r="H40" s="278"/>
    </row>
    <row r="41" spans="1:8" ht="15.75" customHeight="1" x14ac:dyDescent="0.2">
      <c r="A41" s="105" t="s">
        <v>24</v>
      </c>
      <c r="B41" s="98">
        <v>225</v>
      </c>
      <c r="C41" s="98"/>
      <c r="D41" s="99"/>
      <c r="E41" s="99"/>
      <c r="G41" s="278"/>
      <c r="H41" s="278"/>
    </row>
    <row r="42" spans="1:8" ht="15.75" customHeight="1" x14ac:dyDescent="0.2">
      <c r="A42" s="105" t="s">
        <v>30</v>
      </c>
      <c r="B42" s="98">
        <v>226</v>
      </c>
      <c r="C42" s="98"/>
      <c r="D42" s="99"/>
      <c r="E42" s="99"/>
      <c r="G42" s="278"/>
      <c r="H42" s="278"/>
    </row>
    <row r="43" spans="1:8" ht="15.75" customHeight="1" x14ac:dyDescent="0.2">
      <c r="A43" s="97" t="s">
        <v>26</v>
      </c>
      <c r="B43" s="98">
        <v>227</v>
      </c>
      <c r="C43" s="104" t="s">
        <v>491</v>
      </c>
      <c r="D43" s="99">
        <v>13866651</v>
      </c>
      <c r="E43" s="99">
        <v>20266653</v>
      </c>
      <c r="G43" s="278"/>
      <c r="H43" s="278"/>
    </row>
    <row r="44" spans="1:8" ht="15.75" customHeight="1" x14ac:dyDescent="0.2">
      <c r="A44" s="105" t="s">
        <v>24</v>
      </c>
      <c r="B44" s="98">
        <v>228</v>
      </c>
      <c r="C44" s="98"/>
      <c r="D44" s="99">
        <v>124800000</v>
      </c>
      <c r="E44" s="99">
        <v>124800000</v>
      </c>
      <c r="G44" s="278"/>
      <c r="H44" s="278"/>
    </row>
    <row r="45" spans="1:8" ht="15.75" customHeight="1" x14ac:dyDescent="0.2">
      <c r="A45" s="105" t="s">
        <v>30</v>
      </c>
      <c r="B45" s="98">
        <v>229</v>
      </c>
      <c r="C45" s="98" t="s">
        <v>160</v>
      </c>
      <c r="D45" s="101">
        <v>-110933349</v>
      </c>
      <c r="E45" s="101">
        <v>-104533347</v>
      </c>
      <c r="G45" s="278"/>
      <c r="H45" s="278"/>
    </row>
    <row r="46" spans="1:8" ht="15.75" customHeight="1" x14ac:dyDescent="0.2">
      <c r="A46" s="93" t="s">
        <v>518</v>
      </c>
      <c r="B46" s="94">
        <v>240</v>
      </c>
      <c r="C46" s="95"/>
      <c r="D46" s="96">
        <v>50000000</v>
      </c>
      <c r="E46" s="96">
        <v>0</v>
      </c>
      <c r="G46" s="278"/>
      <c r="H46" s="278"/>
    </row>
    <row r="47" spans="1:8" ht="15.75" customHeight="1" x14ac:dyDescent="0.2">
      <c r="A47" s="97" t="s">
        <v>27</v>
      </c>
      <c r="B47" s="98">
        <v>241</v>
      </c>
      <c r="C47" s="98" t="s">
        <v>160</v>
      </c>
      <c r="D47" s="99"/>
      <c r="E47" s="99"/>
      <c r="G47" s="278"/>
      <c r="H47" s="278"/>
    </row>
    <row r="48" spans="1:8" ht="15.75" customHeight="1" x14ac:dyDescent="0.2">
      <c r="A48" s="97" t="s">
        <v>28</v>
      </c>
      <c r="B48" s="98">
        <v>242</v>
      </c>
      <c r="C48" s="98" t="s">
        <v>160</v>
      </c>
      <c r="D48" s="99">
        <v>50000000</v>
      </c>
      <c r="E48" s="99">
        <v>0</v>
      </c>
      <c r="G48" s="278"/>
      <c r="H48" s="278"/>
    </row>
    <row r="49" spans="1:8" ht="15.75" customHeight="1" x14ac:dyDescent="0.2">
      <c r="A49" s="93" t="s">
        <v>519</v>
      </c>
      <c r="B49" s="94">
        <v>260</v>
      </c>
      <c r="C49" s="95"/>
      <c r="D49" s="96">
        <v>234585994</v>
      </c>
      <c r="E49" s="96">
        <v>447933835</v>
      </c>
      <c r="G49" s="278"/>
      <c r="H49" s="278"/>
    </row>
    <row r="50" spans="1:8" ht="15.75" customHeight="1" x14ac:dyDescent="0.2">
      <c r="A50" s="97" t="s">
        <v>29</v>
      </c>
      <c r="B50" s="98">
        <v>261</v>
      </c>
      <c r="C50" s="98"/>
      <c r="D50" s="99">
        <v>234585994</v>
      </c>
      <c r="E50" s="99">
        <v>447933835</v>
      </c>
      <c r="G50" s="278"/>
      <c r="H50" s="278"/>
    </row>
    <row r="51" spans="1:8" ht="15.75" customHeight="1" x14ac:dyDescent="0.2">
      <c r="A51" s="97" t="s">
        <v>520</v>
      </c>
      <c r="B51" s="98">
        <v>268</v>
      </c>
      <c r="C51" s="98"/>
      <c r="D51" s="99">
        <v>0</v>
      </c>
      <c r="E51" s="99">
        <v>0</v>
      </c>
      <c r="G51" s="278"/>
      <c r="H51" s="278"/>
    </row>
    <row r="52" spans="1:8" ht="18.75" customHeight="1" x14ac:dyDescent="0.2">
      <c r="A52" s="108" t="s">
        <v>32</v>
      </c>
      <c r="B52" s="94">
        <v>270</v>
      </c>
      <c r="C52" s="95"/>
      <c r="D52" s="96">
        <v>199606315826</v>
      </c>
      <c r="E52" s="96">
        <v>212670525269</v>
      </c>
      <c r="G52" s="278"/>
      <c r="H52" s="278"/>
    </row>
    <row r="53" spans="1:8" ht="17.25" customHeight="1" x14ac:dyDescent="0.2">
      <c r="A53" s="108" t="s">
        <v>33</v>
      </c>
      <c r="B53" s="94">
        <v>300</v>
      </c>
      <c r="C53" s="95"/>
      <c r="D53" s="96">
        <v>120464308491</v>
      </c>
      <c r="E53" s="96">
        <v>131930768514</v>
      </c>
      <c r="G53" s="278"/>
      <c r="H53" s="278"/>
    </row>
    <row r="54" spans="1:8" ht="17.25" customHeight="1" x14ac:dyDescent="0.2">
      <c r="A54" s="93" t="s">
        <v>34</v>
      </c>
      <c r="B54" s="94">
        <v>310</v>
      </c>
      <c r="C54" s="95"/>
      <c r="D54" s="96">
        <v>106380571447</v>
      </c>
      <c r="E54" s="96">
        <v>116847031470</v>
      </c>
      <c r="G54" s="278"/>
      <c r="H54" s="278"/>
    </row>
    <row r="55" spans="1:8" ht="17.25" customHeight="1" x14ac:dyDescent="0.2">
      <c r="A55" s="97" t="s">
        <v>465</v>
      </c>
      <c r="B55" s="98">
        <v>311</v>
      </c>
      <c r="C55" s="98"/>
      <c r="D55" s="110">
        <v>28148609417</v>
      </c>
      <c r="E55" s="99">
        <v>36170669334</v>
      </c>
      <c r="G55" s="278"/>
      <c r="H55" s="278"/>
    </row>
    <row r="56" spans="1:8" ht="17.25" customHeight="1" x14ac:dyDescent="0.2">
      <c r="A56" s="97" t="s">
        <v>466</v>
      </c>
      <c r="B56" s="98">
        <v>312</v>
      </c>
      <c r="C56" s="98"/>
      <c r="D56" s="110">
        <v>677347332</v>
      </c>
      <c r="E56" s="99">
        <v>172422360</v>
      </c>
      <c r="G56" s="278"/>
      <c r="H56" s="278"/>
    </row>
    <row r="57" spans="1:8" ht="17.25" customHeight="1" x14ac:dyDescent="0.2">
      <c r="A57" s="97" t="s">
        <v>467</v>
      </c>
      <c r="B57" s="98">
        <v>313</v>
      </c>
      <c r="C57" s="95" t="s">
        <v>496</v>
      </c>
      <c r="D57" s="110">
        <v>1097413677</v>
      </c>
      <c r="E57" s="99">
        <v>2178746920</v>
      </c>
      <c r="G57" s="278"/>
      <c r="H57" s="278"/>
    </row>
    <row r="58" spans="1:8" ht="17.25" customHeight="1" x14ac:dyDescent="0.2">
      <c r="A58" s="97" t="s">
        <v>468</v>
      </c>
      <c r="B58" s="98">
        <v>314</v>
      </c>
      <c r="C58" s="98"/>
      <c r="D58" s="110">
        <v>6899389870</v>
      </c>
      <c r="E58" s="99">
        <v>9736333210</v>
      </c>
      <c r="G58" s="278"/>
      <c r="H58" s="278"/>
    </row>
    <row r="59" spans="1:8" ht="17.25" customHeight="1" x14ac:dyDescent="0.2">
      <c r="A59" s="97" t="s">
        <v>469</v>
      </c>
      <c r="B59" s="98">
        <v>315</v>
      </c>
      <c r="C59" s="95" t="s">
        <v>497</v>
      </c>
      <c r="D59" s="110">
        <v>1695015889</v>
      </c>
      <c r="E59" s="99">
        <v>535540791</v>
      </c>
      <c r="G59" s="278"/>
      <c r="H59" s="278"/>
    </row>
    <row r="60" spans="1:8" ht="17.25" customHeight="1" x14ac:dyDescent="0.2">
      <c r="A60" s="97" t="s">
        <v>470</v>
      </c>
      <c r="B60" s="98">
        <v>316</v>
      </c>
      <c r="C60" s="98"/>
      <c r="D60" s="110">
        <v>0</v>
      </c>
      <c r="E60" s="99">
        <v>0</v>
      </c>
      <c r="G60" s="278"/>
      <c r="H60" s="278"/>
    </row>
    <row r="61" spans="1:8" ht="17.25" customHeight="1" x14ac:dyDescent="0.2">
      <c r="A61" s="97" t="s">
        <v>521</v>
      </c>
      <c r="B61" s="98">
        <v>319</v>
      </c>
      <c r="C61" s="95" t="s">
        <v>498</v>
      </c>
      <c r="D61" s="110">
        <v>277214235</v>
      </c>
      <c r="E61" s="99">
        <v>36944199</v>
      </c>
      <c r="G61" s="278"/>
      <c r="H61" s="278"/>
    </row>
    <row r="62" spans="1:8" ht="17.25" customHeight="1" x14ac:dyDescent="0.2">
      <c r="A62" s="97" t="s">
        <v>522</v>
      </c>
      <c r="B62" s="98">
        <v>320</v>
      </c>
      <c r="C62" s="95" t="s">
        <v>506</v>
      </c>
      <c r="D62" s="110">
        <v>64884786356</v>
      </c>
      <c r="E62" s="99">
        <v>66152779985</v>
      </c>
      <c r="G62" s="278"/>
      <c r="H62" s="278"/>
    </row>
    <row r="63" spans="1:8" ht="17.25" customHeight="1" x14ac:dyDescent="0.2">
      <c r="A63" s="97" t="s">
        <v>523</v>
      </c>
      <c r="B63" s="98">
        <v>321</v>
      </c>
      <c r="C63" s="98"/>
      <c r="D63" s="110">
        <v>500000000</v>
      </c>
      <c r="E63" s="99">
        <v>0</v>
      </c>
      <c r="G63" s="278"/>
      <c r="H63" s="278"/>
    </row>
    <row r="64" spans="1:8" ht="17.25" customHeight="1" x14ac:dyDescent="0.2">
      <c r="A64" s="97" t="s">
        <v>524</v>
      </c>
      <c r="B64" s="98">
        <v>322</v>
      </c>
      <c r="C64" s="98"/>
      <c r="D64" s="110">
        <v>2200794671</v>
      </c>
      <c r="E64" s="99">
        <v>1863594671</v>
      </c>
      <c r="G64" s="278"/>
      <c r="H64" s="278"/>
    </row>
    <row r="65" spans="1:8" ht="17.25" customHeight="1" x14ac:dyDescent="0.2">
      <c r="A65" s="93" t="s">
        <v>35</v>
      </c>
      <c r="B65" s="94">
        <v>330</v>
      </c>
      <c r="C65" s="95"/>
      <c r="D65" s="109">
        <v>14083737044</v>
      </c>
      <c r="E65" s="109">
        <v>15083737044</v>
      </c>
      <c r="G65" s="278"/>
      <c r="H65" s="278"/>
    </row>
    <row r="66" spans="1:8" ht="17.25" customHeight="1" x14ac:dyDescent="0.2">
      <c r="A66" s="97" t="s">
        <v>36</v>
      </c>
      <c r="B66" s="98">
        <v>331</v>
      </c>
      <c r="C66" s="98" t="s">
        <v>160</v>
      </c>
      <c r="D66" s="110">
        <v>8079920244</v>
      </c>
      <c r="E66" s="99">
        <v>8079920244</v>
      </c>
      <c r="G66" s="278"/>
      <c r="H66" s="278"/>
    </row>
    <row r="67" spans="1:8" ht="17.25" customHeight="1" x14ac:dyDescent="0.2">
      <c r="A67" s="97" t="s">
        <v>471</v>
      </c>
      <c r="B67" s="98">
        <v>332</v>
      </c>
      <c r="C67" s="98"/>
      <c r="D67" s="110">
        <v>0</v>
      </c>
      <c r="E67" s="99">
        <v>0</v>
      </c>
      <c r="G67" s="278"/>
      <c r="H67" s="278"/>
    </row>
    <row r="68" spans="1:8" ht="17.25" customHeight="1" x14ac:dyDescent="0.2">
      <c r="A68" s="97" t="s">
        <v>472</v>
      </c>
      <c r="B68" s="98">
        <v>333</v>
      </c>
      <c r="C68" s="98"/>
      <c r="D68" s="110">
        <v>0</v>
      </c>
      <c r="E68" s="99">
        <v>0</v>
      </c>
      <c r="G68" s="278"/>
      <c r="H68" s="278"/>
    </row>
    <row r="69" spans="1:8" ht="17.25" customHeight="1" x14ac:dyDescent="0.2">
      <c r="A69" s="97" t="s">
        <v>473</v>
      </c>
      <c r="B69" s="98">
        <v>334</v>
      </c>
      <c r="C69" s="98"/>
      <c r="D69" s="110">
        <v>0</v>
      </c>
      <c r="E69" s="99">
        <v>0</v>
      </c>
      <c r="G69" s="278"/>
      <c r="H69" s="278"/>
    </row>
    <row r="70" spans="1:8" ht="17.25" customHeight="1" x14ac:dyDescent="0.2">
      <c r="A70" s="97" t="s">
        <v>474</v>
      </c>
      <c r="B70" s="98">
        <v>335</v>
      </c>
      <c r="C70" s="98"/>
      <c r="D70" s="110">
        <v>0</v>
      </c>
      <c r="E70" s="99">
        <v>0</v>
      </c>
      <c r="G70" s="278"/>
      <c r="H70" s="278"/>
    </row>
    <row r="71" spans="1:8" ht="17.25" customHeight="1" x14ac:dyDescent="0.2">
      <c r="A71" s="97" t="s">
        <v>525</v>
      </c>
      <c r="B71" s="98">
        <v>337</v>
      </c>
      <c r="C71" s="98" t="s">
        <v>160</v>
      </c>
      <c r="D71" s="110">
        <v>0</v>
      </c>
      <c r="E71" s="99">
        <v>0</v>
      </c>
      <c r="G71" s="278"/>
      <c r="H71" s="278"/>
    </row>
    <row r="72" spans="1:8" ht="17.25" customHeight="1" x14ac:dyDescent="0.2">
      <c r="A72" s="97" t="s">
        <v>526</v>
      </c>
      <c r="B72" s="98">
        <v>338</v>
      </c>
      <c r="C72" s="95" t="s">
        <v>495</v>
      </c>
      <c r="D72" s="110">
        <v>6003816800</v>
      </c>
      <c r="E72" s="99">
        <v>7003816800</v>
      </c>
      <c r="G72" s="278"/>
      <c r="H72" s="278"/>
    </row>
    <row r="73" spans="1:8" ht="17.25" customHeight="1" x14ac:dyDescent="0.2">
      <c r="A73" s="97" t="s">
        <v>527</v>
      </c>
      <c r="B73" s="98">
        <v>341</v>
      </c>
      <c r="C73" s="98"/>
      <c r="D73" s="110">
        <v>0</v>
      </c>
      <c r="E73" s="99">
        <v>0</v>
      </c>
      <c r="G73" s="278"/>
      <c r="H73" s="278"/>
    </row>
    <row r="74" spans="1:8" ht="17.25" customHeight="1" x14ac:dyDescent="0.2">
      <c r="A74" s="97" t="s">
        <v>528</v>
      </c>
      <c r="B74" s="98">
        <v>342</v>
      </c>
      <c r="C74" s="98"/>
      <c r="D74" s="110">
        <v>0</v>
      </c>
      <c r="E74" s="99">
        <v>0</v>
      </c>
      <c r="G74" s="278"/>
      <c r="H74" s="278"/>
    </row>
    <row r="75" spans="1:8" ht="17.25" customHeight="1" x14ac:dyDescent="0.2">
      <c r="A75" s="108" t="s">
        <v>52</v>
      </c>
      <c r="B75" s="94">
        <v>400</v>
      </c>
      <c r="C75" s="95"/>
      <c r="D75" s="109">
        <v>79142007335</v>
      </c>
      <c r="E75" s="109">
        <v>80739756755</v>
      </c>
      <c r="G75" s="278"/>
      <c r="H75" s="278"/>
    </row>
    <row r="76" spans="1:8" ht="17.25" customHeight="1" x14ac:dyDescent="0.2">
      <c r="A76" s="93" t="s">
        <v>37</v>
      </c>
      <c r="B76" s="94">
        <v>410</v>
      </c>
      <c r="C76" s="95" t="s">
        <v>464</v>
      </c>
      <c r="D76" s="109">
        <v>79142007335</v>
      </c>
      <c r="E76" s="109">
        <v>80739756755</v>
      </c>
      <c r="G76" s="278"/>
      <c r="H76" s="278"/>
    </row>
    <row r="77" spans="1:8" ht="17.25" customHeight="1" x14ac:dyDescent="0.2">
      <c r="A77" s="97" t="s">
        <v>38</v>
      </c>
      <c r="B77" s="98">
        <v>411</v>
      </c>
      <c r="C77" s="95"/>
      <c r="D77" s="110">
        <v>42000000000</v>
      </c>
      <c r="E77" s="99">
        <v>42000000000</v>
      </c>
      <c r="G77" s="278"/>
      <c r="H77" s="278"/>
    </row>
    <row r="78" spans="1:8" ht="17.25" customHeight="1" x14ac:dyDescent="0.2">
      <c r="A78" s="97" t="s">
        <v>39</v>
      </c>
      <c r="B78" s="98">
        <v>412</v>
      </c>
      <c r="C78" s="95"/>
      <c r="D78" s="110">
        <v>3849809091</v>
      </c>
      <c r="E78" s="99">
        <v>3849809091</v>
      </c>
      <c r="G78" s="278"/>
      <c r="H78" s="278"/>
    </row>
    <row r="79" spans="1:8" ht="17.25" customHeight="1" x14ac:dyDescent="0.2">
      <c r="A79" s="97" t="s">
        <v>529</v>
      </c>
      <c r="B79" s="98">
        <v>414</v>
      </c>
      <c r="C79" s="95"/>
      <c r="D79" s="110">
        <v>12270249838</v>
      </c>
      <c r="E79" s="99">
        <v>12270249838</v>
      </c>
      <c r="G79" s="278"/>
      <c r="H79" s="278"/>
    </row>
    <row r="80" spans="1:8" ht="17.25" customHeight="1" x14ac:dyDescent="0.2">
      <c r="A80" s="97" t="s">
        <v>530</v>
      </c>
      <c r="B80" s="98">
        <v>415</v>
      </c>
      <c r="C80" s="98" t="s">
        <v>160</v>
      </c>
      <c r="D80" s="110">
        <v>0</v>
      </c>
      <c r="E80" s="99">
        <v>0</v>
      </c>
      <c r="G80" s="278"/>
      <c r="H80" s="278"/>
    </row>
    <row r="81" spans="1:11" ht="17.25" customHeight="1" x14ac:dyDescent="0.2">
      <c r="A81" s="97" t="s">
        <v>531</v>
      </c>
      <c r="B81" s="98">
        <v>416</v>
      </c>
      <c r="C81" s="98" t="s">
        <v>160</v>
      </c>
      <c r="D81" s="110">
        <v>0</v>
      </c>
      <c r="E81" s="110">
        <v>0</v>
      </c>
      <c r="G81" s="278"/>
      <c r="H81" s="278"/>
    </row>
    <row r="82" spans="1:11" ht="17.25" customHeight="1" x14ac:dyDescent="0.2">
      <c r="A82" s="97" t="s">
        <v>532</v>
      </c>
      <c r="B82" s="98">
        <v>417</v>
      </c>
      <c r="C82" s="98" t="s">
        <v>160</v>
      </c>
      <c r="D82" s="110">
        <v>0</v>
      </c>
      <c r="E82" s="99">
        <v>0</v>
      </c>
      <c r="G82" s="278"/>
      <c r="H82" s="278"/>
    </row>
    <row r="83" spans="1:11" ht="17.25" customHeight="1" x14ac:dyDescent="0.2">
      <c r="A83" s="97" t="s">
        <v>533</v>
      </c>
      <c r="B83" s="98">
        <v>418</v>
      </c>
      <c r="C83" s="98" t="s">
        <v>160</v>
      </c>
      <c r="D83" s="110">
        <v>16027242347</v>
      </c>
      <c r="E83" s="99">
        <v>14327242347</v>
      </c>
      <c r="G83" s="278"/>
      <c r="H83" s="278"/>
    </row>
    <row r="84" spans="1:11" s="161" customFormat="1" ht="17.25" customHeight="1" x14ac:dyDescent="0.2">
      <c r="A84" s="276" t="s">
        <v>488</v>
      </c>
      <c r="B84" s="273"/>
      <c r="C84" s="273"/>
      <c r="D84" s="274"/>
      <c r="E84" s="275">
        <v>2501000000</v>
      </c>
      <c r="G84" s="278"/>
      <c r="H84" s="278"/>
      <c r="J84" s="167"/>
      <c r="K84" s="167"/>
    </row>
    <row r="85" spans="1:11" ht="17.25" customHeight="1" x14ac:dyDescent="0.2">
      <c r="A85" s="97" t="s">
        <v>534</v>
      </c>
      <c r="B85" s="98">
        <v>419</v>
      </c>
      <c r="C85" s="98" t="s">
        <v>160</v>
      </c>
      <c r="D85" s="110">
        <v>0</v>
      </c>
      <c r="E85" s="99">
        <v>0</v>
      </c>
      <c r="G85" s="278"/>
      <c r="H85" s="278"/>
    </row>
    <row r="86" spans="1:11" ht="17.25" customHeight="1" x14ac:dyDescent="0.2">
      <c r="A86" s="97" t="s">
        <v>535</v>
      </c>
      <c r="B86" s="98">
        <v>420</v>
      </c>
      <c r="C86" s="98" t="s">
        <v>160</v>
      </c>
      <c r="D86" s="110">
        <v>100000000</v>
      </c>
      <c r="E86" s="99">
        <v>0</v>
      </c>
      <c r="G86" s="278"/>
      <c r="H86" s="278"/>
    </row>
    <row r="87" spans="1:11" ht="17.25" customHeight="1" x14ac:dyDescent="0.2">
      <c r="A87" s="97" t="s">
        <v>536</v>
      </c>
      <c r="B87" s="98">
        <v>421</v>
      </c>
      <c r="C87" s="98" t="s">
        <v>160</v>
      </c>
      <c r="D87" s="110">
        <v>4894706059</v>
      </c>
      <c r="E87" s="99">
        <v>8292455479</v>
      </c>
      <c r="G87" s="278"/>
      <c r="H87" s="278"/>
    </row>
    <row r="88" spans="1:11" ht="17.25" customHeight="1" x14ac:dyDescent="0.2">
      <c r="A88" s="93" t="s">
        <v>40</v>
      </c>
      <c r="B88" s="94">
        <v>430</v>
      </c>
      <c r="C88" s="95"/>
      <c r="D88" s="96">
        <v>0</v>
      </c>
      <c r="E88" s="96">
        <v>0</v>
      </c>
      <c r="G88" s="278"/>
      <c r="H88" s="278"/>
    </row>
    <row r="89" spans="1:11" ht="17.25" customHeight="1" x14ac:dyDescent="0.2">
      <c r="A89" s="97" t="s">
        <v>41</v>
      </c>
      <c r="B89" s="98">
        <v>431</v>
      </c>
      <c r="C89" s="98"/>
      <c r="D89" s="99">
        <v>0</v>
      </c>
      <c r="E89" s="99">
        <v>0</v>
      </c>
      <c r="G89" s="278"/>
      <c r="H89" s="278"/>
    </row>
    <row r="90" spans="1:11" ht="17.25" customHeight="1" x14ac:dyDescent="0.2">
      <c r="A90" s="97" t="s">
        <v>42</v>
      </c>
      <c r="B90" s="98">
        <v>432</v>
      </c>
      <c r="C90" s="98" t="s">
        <v>160</v>
      </c>
      <c r="D90" s="99">
        <v>0</v>
      </c>
      <c r="E90" s="99">
        <v>0</v>
      </c>
      <c r="G90" s="278"/>
      <c r="H90" s="278"/>
    </row>
    <row r="91" spans="1:11" ht="19.5" customHeight="1" x14ac:dyDescent="0.2">
      <c r="A91" s="111" t="s">
        <v>43</v>
      </c>
      <c r="B91" s="112">
        <v>440</v>
      </c>
      <c r="C91" s="113"/>
      <c r="D91" s="114">
        <v>199606315826</v>
      </c>
      <c r="E91" s="114">
        <v>212670525269</v>
      </c>
      <c r="G91" s="278"/>
      <c r="H91" s="278"/>
    </row>
    <row r="92" spans="1:11" ht="8.25" customHeight="1" x14ac:dyDescent="0.2"/>
    <row r="93" spans="1:11" ht="14.25" customHeight="1" x14ac:dyDescent="0.2">
      <c r="A93" s="115"/>
      <c r="B93" s="116"/>
      <c r="D93" s="294" t="s">
        <v>543</v>
      </c>
      <c r="E93" s="294"/>
      <c r="G93" s="117"/>
    </row>
    <row r="94" spans="1:11" ht="17.25" customHeight="1" x14ac:dyDescent="0.2">
      <c r="A94" s="77" t="s">
        <v>48</v>
      </c>
      <c r="B94" s="292" t="s">
        <v>46</v>
      </c>
      <c r="C94" s="292"/>
      <c r="D94" s="299" t="s">
        <v>44</v>
      </c>
      <c r="E94" s="299"/>
      <c r="G94" s="117"/>
      <c r="H94" s="117"/>
    </row>
    <row r="95" spans="1:11" ht="17.25" customHeight="1" x14ac:dyDescent="0.2">
      <c r="A95" s="76" t="s">
        <v>47</v>
      </c>
      <c r="B95" s="298" t="s">
        <v>47</v>
      </c>
      <c r="C95" s="298"/>
      <c r="D95" s="297" t="s">
        <v>45</v>
      </c>
      <c r="E95" s="297"/>
    </row>
    <row r="96" spans="1:11" ht="17.25" customHeight="1" x14ac:dyDescent="0.2">
      <c r="A96" s="76"/>
      <c r="D96" s="119"/>
      <c r="E96" s="119"/>
    </row>
    <row r="97" spans="1:5" ht="17.25" customHeight="1" x14ac:dyDescent="0.2"/>
    <row r="98" spans="1:5" ht="17.25" customHeight="1" x14ac:dyDescent="0.2"/>
    <row r="99" spans="1:5" ht="17.25" customHeight="1" x14ac:dyDescent="0.2"/>
    <row r="100" spans="1:5" ht="17.25" customHeight="1" x14ac:dyDescent="0.25">
      <c r="A100" s="81" t="s">
        <v>50</v>
      </c>
      <c r="B100" s="296" t="s">
        <v>49</v>
      </c>
      <c r="C100" s="296"/>
      <c r="D100" s="300" t="s">
        <v>51</v>
      </c>
      <c r="E100" s="300"/>
    </row>
  </sheetData>
  <mergeCells count="13">
    <mergeCell ref="B100:C100"/>
    <mergeCell ref="D93:E93"/>
    <mergeCell ref="D95:E95"/>
    <mergeCell ref="B94:C94"/>
    <mergeCell ref="B95:C95"/>
    <mergeCell ref="D94:E94"/>
    <mergeCell ref="D100:E100"/>
    <mergeCell ref="D1:E1"/>
    <mergeCell ref="C2:E2"/>
    <mergeCell ref="A6:E6"/>
    <mergeCell ref="C3:E3"/>
    <mergeCell ref="A4:E4"/>
    <mergeCell ref="A5:E5"/>
  </mergeCells>
  <phoneticPr fontId="0" type="noConversion"/>
  <pageMargins left="0.75" right="0.23" top="0.28999999999999998" bottom="0.25" header="0.27" footer="0.17"/>
  <pageSetup paperSize="9"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opLeftCell="A28" workbookViewId="0">
      <selection activeCell="O16" sqref="O16"/>
    </sheetView>
  </sheetViews>
  <sheetFormatPr defaultRowHeight="15.75" x14ac:dyDescent="0.25"/>
  <cols>
    <col min="1" max="1" width="51.5" style="48" customWidth="1"/>
    <col min="2" max="2" width="6.625" style="121" customWidth="1"/>
    <col min="3" max="3" width="9.125" style="48" customWidth="1"/>
    <col min="4" max="7" width="15.625" style="48" customWidth="1"/>
    <col min="8" max="8" width="3.25" style="48" customWidth="1"/>
    <col min="9" max="9" width="3" style="48" customWidth="1"/>
    <col min="10" max="16384" width="9" style="48"/>
  </cols>
  <sheetData>
    <row r="1" spans="1:8" ht="17.25" customHeight="1" x14ac:dyDescent="0.25">
      <c r="A1" s="72" t="str">
        <f>BCDKT.Q2.15!A1</f>
        <v>CÔNG TY CỔ PHẦN VICEM BAO BÌ BÚT SƠN</v>
      </c>
      <c r="C1" s="14"/>
      <c r="F1" s="292" t="s">
        <v>54</v>
      </c>
      <c r="G1" s="292"/>
    </row>
    <row r="2" spans="1:8" x14ac:dyDescent="0.25">
      <c r="A2" s="123" t="str">
        <f>BCDKT.Q2.15!A2</f>
        <v>Km2 đường Văn Cao TP Nam Định, tỉnh Nam Định</v>
      </c>
      <c r="E2" s="293" t="s">
        <v>180</v>
      </c>
      <c r="F2" s="293"/>
      <c r="G2" s="293"/>
    </row>
    <row r="3" spans="1:8" x14ac:dyDescent="0.25">
      <c r="E3" s="293" t="s">
        <v>181</v>
      </c>
      <c r="F3" s="293"/>
      <c r="G3" s="293"/>
    </row>
    <row r="4" spans="1:8" ht="18.75" customHeight="1" x14ac:dyDescent="0.25">
      <c r="A4" s="295" t="s">
        <v>53</v>
      </c>
      <c r="B4" s="295"/>
      <c r="C4" s="295"/>
      <c r="D4" s="295"/>
      <c r="E4" s="295"/>
      <c r="F4" s="295"/>
      <c r="G4" s="295"/>
    </row>
    <row r="5" spans="1:8" s="75" customFormat="1" ht="13.5" x14ac:dyDescent="0.2">
      <c r="A5" s="294" t="s">
        <v>541</v>
      </c>
      <c r="B5" s="294"/>
      <c r="C5" s="294"/>
      <c r="D5" s="294"/>
      <c r="E5" s="294"/>
      <c r="F5" s="294"/>
      <c r="G5" s="294"/>
    </row>
    <row r="6" spans="1:8" s="75" customFormat="1" ht="11.25" customHeight="1" x14ac:dyDescent="0.2">
      <c r="B6" s="76"/>
    </row>
    <row r="7" spans="1:8" s="75" customFormat="1" ht="13.5" x14ac:dyDescent="0.2">
      <c r="A7" s="302" t="s">
        <v>55</v>
      </c>
      <c r="B7" s="302" t="s">
        <v>185</v>
      </c>
      <c r="C7" s="302" t="s">
        <v>186</v>
      </c>
      <c r="D7" s="301" t="s">
        <v>215</v>
      </c>
      <c r="E7" s="301"/>
      <c r="F7" s="301" t="s">
        <v>56</v>
      </c>
      <c r="G7" s="301"/>
    </row>
    <row r="8" spans="1:8" s="75" customFormat="1" ht="13.5" x14ac:dyDescent="0.2">
      <c r="A8" s="303"/>
      <c r="B8" s="303" t="s">
        <v>200</v>
      </c>
      <c r="C8" s="303"/>
      <c r="D8" s="124" t="s">
        <v>58</v>
      </c>
      <c r="E8" s="124" t="s">
        <v>57</v>
      </c>
      <c r="F8" s="124" t="s">
        <v>58</v>
      </c>
      <c r="G8" s="124" t="s">
        <v>57</v>
      </c>
    </row>
    <row r="9" spans="1:8" s="75" customFormat="1" ht="13.5" x14ac:dyDescent="0.2">
      <c r="A9" s="140">
        <v>1</v>
      </c>
      <c r="B9" s="140">
        <v>2</v>
      </c>
      <c r="C9" s="140">
        <v>3</v>
      </c>
      <c r="D9" s="85">
        <v>4</v>
      </c>
      <c r="E9" s="141">
        <v>5</v>
      </c>
      <c r="F9" s="141">
        <v>6</v>
      </c>
      <c r="G9" s="141">
        <v>7</v>
      </c>
    </row>
    <row r="10" spans="1:8" s="75" customFormat="1" ht="15" customHeight="1" x14ac:dyDescent="0.2">
      <c r="A10" s="142" t="s">
        <v>59</v>
      </c>
      <c r="B10" s="125" t="s">
        <v>79</v>
      </c>
      <c r="C10" s="277" t="s">
        <v>499</v>
      </c>
      <c r="D10" s="149">
        <v>111420278159</v>
      </c>
      <c r="E10" s="127">
        <v>124133767957</v>
      </c>
      <c r="F10" s="127">
        <v>203996939971</v>
      </c>
      <c r="G10" s="127">
        <v>228892441789</v>
      </c>
    </row>
    <row r="11" spans="1:8" s="75" customFormat="1" ht="15" customHeight="1" x14ac:dyDescent="0.2">
      <c r="A11" s="97" t="s">
        <v>60</v>
      </c>
      <c r="B11" s="98" t="s">
        <v>80</v>
      </c>
      <c r="C11" s="98"/>
      <c r="D11" s="126">
        <v>0</v>
      </c>
      <c r="E11" s="126"/>
      <c r="F11" s="126">
        <v>0</v>
      </c>
      <c r="G11" s="128"/>
    </row>
    <row r="12" spans="1:8" s="75" customFormat="1" ht="15" customHeight="1" x14ac:dyDescent="0.2">
      <c r="A12" s="97" t="s">
        <v>63</v>
      </c>
      <c r="B12" s="98" t="s">
        <v>81</v>
      </c>
      <c r="C12" s="95" t="s">
        <v>499</v>
      </c>
      <c r="D12" s="126">
        <v>111420278159</v>
      </c>
      <c r="E12" s="126">
        <v>124133767957</v>
      </c>
      <c r="F12" s="126">
        <v>203996939971</v>
      </c>
      <c r="G12" s="126">
        <v>228892441789</v>
      </c>
    </row>
    <row r="13" spans="1:8" s="75" customFormat="1" ht="15" customHeight="1" x14ac:dyDescent="0.2">
      <c r="A13" s="97" t="s">
        <v>61</v>
      </c>
      <c r="B13" s="98" t="s">
        <v>82</v>
      </c>
      <c r="C13" s="95" t="s">
        <v>500</v>
      </c>
      <c r="D13" s="126">
        <v>99662900750</v>
      </c>
      <c r="E13" s="126">
        <v>114966427697</v>
      </c>
      <c r="F13" s="126">
        <v>183071383103</v>
      </c>
      <c r="G13" s="126">
        <v>210189262122</v>
      </c>
    </row>
    <row r="14" spans="1:8" s="75" customFormat="1" ht="15" customHeight="1" x14ac:dyDescent="0.2">
      <c r="A14" s="97" t="s">
        <v>62</v>
      </c>
      <c r="B14" s="98" t="s">
        <v>83</v>
      </c>
      <c r="C14" s="98"/>
      <c r="D14" s="126">
        <v>11757377409</v>
      </c>
      <c r="E14" s="126">
        <v>9167340260</v>
      </c>
      <c r="F14" s="126">
        <v>20925556868</v>
      </c>
      <c r="G14" s="126">
        <v>18703179667</v>
      </c>
    </row>
    <row r="15" spans="1:8" s="75" customFormat="1" ht="15" customHeight="1" x14ac:dyDescent="0.2">
      <c r="A15" s="97" t="s">
        <v>64</v>
      </c>
      <c r="B15" s="98" t="s">
        <v>84</v>
      </c>
      <c r="C15" s="95" t="s">
        <v>501</v>
      </c>
      <c r="D15" s="126">
        <v>225968062</v>
      </c>
      <c r="E15" s="126">
        <v>133823717</v>
      </c>
      <c r="F15" s="126">
        <v>270198520</v>
      </c>
      <c r="G15" s="126">
        <v>161703850</v>
      </c>
      <c r="H15" s="79"/>
    </row>
    <row r="16" spans="1:8" s="75" customFormat="1" ht="15" customHeight="1" x14ac:dyDescent="0.2">
      <c r="A16" s="97" t="s">
        <v>65</v>
      </c>
      <c r="B16" s="98" t="s">
        <v>85</v>
      </c>
      <c r="C16" s="95" t="s">
        <v>502</v>
      </c>
      <c r="D16" s="126">
        <v>1198838984</v>
      </c>
      <c r="E16" s="126">
        <v>1149924208</v>
      </c>
      <c r="F16" s="129">
        <v>2575812845</v>
      </c>
      <c r="G16" s="126">
        <v>2920818791</v>
      </c>
    </row>
    <row r="17" spans="1:8" s="75" customFormat="1" ht="15" customHeight="1" x14ac:dyDescent="0.2">
      <c r="A17" s="97" t="s">
        <v>66</v>
      </c>
      <c r="B17" s="98" t="s">
        <v>86</v>
      </c>
      <c r="C17" s="98"/>
      <c r="D17" s="126">
        <v>1198838984</v>
      </c>
      <c r="E17" s="126">
        <v>1149924208</v>
      </c>
      <c r="F17" s="129">
        <v>2575812845</v>
      </c>
      <c r="G17" s="126">
        <v>2920818791</v>
      </c>
      <c r="H17" s="79"/>
    </row>
    <row r="18" spans="1:8" s="75" customFormat="1" ht="15" customHeight="1" x14ac:dyDescent="0.2">
      <c r="A18" s="97" t="s">
        <v>67</v>
      </c>
      <c r="B18" s="98" t="s">
        <v>87</v>
      </c>
      <c r="C18" s="98"/>
      <c r="D18" s="126">
        <v>3070900705</v>
      </c>
      <c r="E18" s="126">
        <v>2855526193</v>
      </c>
      <c r="F18" s="126">
        <v>5126523167</v>
      </c>
      <c r="G18" s="126">
        <v>5403621548</v>
      </c>
    </row>
    <row r="19" spans="1:8" s="75" customFormat="1" ht="15" customHeight="1" x14ac:dyDescent="0.2">
      <c r="A19" s="97" t="s">
        <v>68</v>
      </c>
      <c r="B19" s="98" t="s">
        <v>88</v>
      </c>
      <c r="C19" s="98"/>
      <c r="D19" s="126">
        <v>5073110640</v>
      </c>
      <c r="E19" s="126">
        <v>2995695316</v>
      </c>
      <c r="F19" s="126">
        <v>7614183382</v>
      </c>
      <c r="G19" s="126">
        <v>5692109514</v>
      </c>
    </row>
    <row r="20" spans="1:8" s="75" customFormat="1" ht="15" customHeight="1" x14ac:dyDescent="0.2">
      <c r="A20" s="97" t="s">
        <v>69</v>
      </c>
      <c r="B20" s="98" t="s">
        <v>89</v>
      </c>
      <c r="C20" s="98"/>
      <c r="D20" s="126">
        <v>2640495142</v>
      </c>
      <c r="E20" s="126">
        <v>2300018260</v>
      </c>
      <c r="F20" s="126">
        <v>5879235994</v>
      </c>
      <c r="G20" s="126">
        <v>4848333664</v>
      </c>
    </row>
    <row r="21" spans="1:8" s="75" customFormat="1" ht="15" customHeight="1" x14ac:dyDescent="0.2">
      <c r="A21" s="97" t="s">
        <v>70</v>
      </c>
      <c r="B21" s="98" t="s">
        <v>90</v>
      </c>
      <c r="C21" s="98"/>
      <c r="D21" s="126">
        <v>119263567</v>
      </c>
      <c r="E21" s="126">
        <v>472503434</v>
      </c>
      <c r="F21" s="126">
        <v>179349962</v>
      </c>
      <c r="G21" s="126">
        <v>501844446</v>
      </c>
    </row>
    <row r="22" spans="1:8" s="75" customFormat="1" ht="15" customHeight="1" x14ac:dyDescent="0.2">
      <c r="A22" s="97" t="s">
        <v>71</v>
      </c>
      <c r="B22" s="98" t="s">
        <v>91</v>
      </c>
      <c r="C22" s="98"/>
      <c r="D22" s="126">
        <v>212452234</v>
      </c>
      <c r="E22" s="126">
        <v>80695780</v>
      </c>
      <c r="F22" s="126">
        <v>212828801</v>
      </c>
      <c r="G22" s="126">
        <v>101266684</v>
      </c>
    </row>
    <row r="23" spans="1:8" s="75" customFormat="1" ht="15" customHeight="1" x14ac:dyDescent="0.2">
      <c r="A23" s="97" t="s">
        <v>72</v>
      </c>
      <c r="B23" s="98" t="s">
        <v>92</v>
      </c>
      <c r="C23" s="98"/>
      <c r="D23" s="126">
        <v>-93188667</v>
      </c>
      <c r="E23" s="126">
        <v>391807654</v>
      </c>
      <c r="F23" s="126">
        <v>-33478839</v>
      </c>
      <c r="G23" s="126">
        <v>400577762</v>
      </c>
    </row>
    <row r="24" spans="1:8" s="75" customFormat="1" ht="15" customHeight="1" x14ac:dyDescent="0.2">
      <c r="A24" s="105" t="s">
        <v>73</v>
      </c>
      <c r="B24" s="106" t="s">
        <v>93</v>
      </c>
      <c r="C24" s="106"/>
      <c r="D24" s="126">
        <v>2547306475</v>
      </c>
      <c r="E24" s="126">
        <v>2691825914</v>
      </c>
      <c r="F24" s="129">
        <v>5845757155</v>
      </c>
      <c r="G24" s="129">
        <v>5248911426</v>
      </c>
      <c r="H24" s="79"/>
    </row>
    <row r="25" spans="1:8" s="75" customFormat="1" ht="15" customHeight="1" x14ac:dyDescent="0.2">
      <c r="A25" s="105" t="s">
        <v>74</v>
      </c>
      <c r="B25" s="106" t="s">
        <v>94</v>
      </c>
      <c r="C25" s="95" t="s">
        <v>503</v>
      </c>
      <c r="D25" s="126">
        <v>555127425</v>
      </c>
      <c r="E25" s="129">
        <v>592201701</v>
      </c>
      <c r="F25" s="110">
        <v>1275506575</v>
      </c>
      <c r="G25" s="110">
        <v>1154760514</v>
      </c>
    </row>
    <row r="26" spans="1:8" s="75" customFormat="1" ht="15" customHeight="1" x14ac:dyDescent="0.2">
      <c r="A26" s="105" t="s">
        <v>75</v>
      </c>
      <c r="B26" s="106" t="s">
        <v>95</v>
      </c>
      <c r="C26" s="106"/>
      <c r="D26" s="99"/>
      <c r="E26" s="126"/>
      <c r="F26" s="99"/>
      <c r="G26" s="99"/>
    </row>
    <row r="27" spans="1:8" s="75" customFormat="1" ht="15" customHeight="1" x14ac:dyDescent="0.2">
      <c r="A27" s="144" t="s">
        <v>76</v>
      </c>
      <c r="B27" s="145" t="s">
        <v>96</v>
      </c>
      <c r="C27" s="145" t="s">
        <v>160</v>
      </c>
      <c r="D27" s="146">
        <v>1992179050</v>
      </c>
      <c r="E27" s="147">
        <v>2099624213</v>
      </c>
      <c r="F27" s="146">
        <v>4570250580</v>
      </c>
      <c r="G27" s="148">
        <v>4094150912</v>
      </c>
      <c r="H27" s="79"/>
    </row>
    <row r="28" spans="1:8" s="75" customFormat="1" ht="15" customHeight="1" x14ac:dyDescent="0.2">
      <c r="A28" s="97" t="s">
        <v>77</v>
      </c>
      <c r="B28" s="106" t="s">
        <v>97</v>
      </c>
      <c r="C28" s="104" t="s">
        <v>537</v>
      </c>
      <c r="D28" s="267">
        <v>474.32834523809521</v>
      </c>
      <c r="E28" s="267">
        <v>515</v>
      </c>
      <c r="F28" s="99">
        <v>1088.1549</v>
      </c>
      <c r="G28" s="110">
        <v>1014</v>
      </c>
      <c r="H28" s="79"/>
    </row>
    <row r="29" spans="1:8" s="75" customFormat="1" ht="15" customHeight="1" x14ac:dyDescent="0.2">
      <c r="A29" s="143" t="s">
        <v>78</v>
      </c>
      <c r="B29" s="130" t="s">
        <v>98</v>
      </c>
      <c r="C29" s="113" t="s">
        <v>537</v>
      </c>
      <c r="D29" s="132">
        <v>474.32834523809521</v>
      </c>
      <c r="E29" s="132">
        <v>515</v>
      </c>
      <c r="F29" s="279">
        <v>1088.1549</v>
      </c>
      <c r="G29" s="279">
        <v>1014</v>
      </c>
      <c r="H29" s="133"/>
    </row>
    <row r="30" spans="1:8" s="75" customFormat="1" ht="9.75" customHeight="1" x14ac:dyDescent="0.2">
      <c r="B30" s="76"/>
    </row>
    <row r="31" spans="1:8" s="75" customFormat="1" ht="13.5" x14ac:dyDescent="0.2">
      <c r="A31" s="134"/>
      <c r="B31" s="76"/>
      <c r="C31" s="135"/>
      <c r="D31" s="136"/>
      <c r="F31" s="294" t="str">
        <f>BCDKT.Q2.15!D93</f>
        <v>Lập, ngày 16 tháng 7  năm 2015</v>
      </c>
      <c r="G31" s="294"/>
    </row>
    <row r="32" spans="1:8" s="123" customFormat="1" ht="16.5" customHeight="1" x14ac:dyDescent="0.2">
      <c r="A32" s="77" t="s">
        <v>48</v>
      </c>
      <c r="B32" s="118"/>
      <c r="C32" s="77" t="s">
        <v>46</v>
      </c>
      <c r="D32" s="137"/>
      <c r="E32" s="299" t="s">
        <v>44</v>
      </c>
      <c r="F32" s="299"/>
      <c r="G32" s="299"/>
    </row>
    <row r="33" spans="1:7" s="75" customFormat="1" ht="13.5" x14ac:dyDescent="0.2">
      <c r="A33" s="76" t="s">
        <v>47</v>
      </c>
      <c r="B33" s="119"/>
      <c r="C33" s="76" t="s">
        <v>47</v>
      </c>
      <c r="E33" s="119"/>
      <c r="F33" s="119" t="s">
        <v>45</v>
      </c>
      <c r="G33" s="119"/>
    </row>
    <row r="34" spans="1:7" s="75" customFormat="1" ht="13.5" x14ac:dyDescent="0.2">
      <c r="A34" s="76"/>
      <c r="B34" s="119"/>
      <c r="C34" s="76"/>
      <c r="D34" s="79"/>
      <c r="E34" s="119"/>
      <c r="F34" s="119"/>
      <c r="G34" s="119"/>
    </row>
    <row r="35" spans="1:7" s="75" customFormat="1" ht="13.5" x14ac:dyDescent="0.2">
      <c r="A35" s="76"/>
      <c r="B35" s="119"/>
      <c r="C35" s="76"/>
      <c r="E35" s="119"/>
      <c r="F35" s="119"/>
      <c r="G35" s="119"/>
    </row>
    <row r="36" spans="1:7" s="75" customFormat="1" ht="13.5" x14ac:dyDescent="0.2">
      <c r="A36" s="76"/>
      <c r="B36" s="76"/>
      <c r="C36" s="76"/>
      <c r="D36" s="135"/>
      <c r="F36" s="169"/>
      <c r="G36" s="79"/>
    </row>
    <row r="37" spans="1:7" s="75" customFormat="1" ht="13.5" x14ac:dyDescent="0.2">
      <c r="A37" s="76"/>
      <c r="B37" s="76"/>
      <c r="C37" s="76"/>
      <c r="D37" s="135"/>
    </row>
    <row r="38" spans="1:7" s="75" customFormat="1" ht="13.5" x14ac:dyDescent="0.2">
      <c r="A38" s="76"/>
      <c r="B38" s="76"/>
      <c r="C38" s="76"/>
    </row>
    <row r="39" spans="1:7" s="123" customFormat="1" ht="14.25" x14ac:dyDescent="0.25">
      <c r="A39" s="81" t="s">
        <v>50</v>
      </c>
      <c r="B39" s="77"/>
      <c r="C39" s="81" t="s">
        <v>49</v>
      </c>
      <c r="E39" s="296" t="s">
        <v>51</v>
      </c>
      <c r="F39" s="296"/>
      <c r="G39" s="296"/>
    </row>
    <row r="40" spans="1:7" s="75" customFormat="1" ht="13.5" x14ac:dyDescent="0.2">
      <c r="B40" s="76"/>
    </row>
    <row r="41" spans="1:7" s="75" customFormat="1" ht="13.5" x14ac:dyDescent="0.2">
      <c r="B41" s="76"/>
    </row>
    <row r="42" spans="1:7" s="75" customFormat="1" ht="13.5" x14ac:dyDescent="0.2">
      <c r="B42" s="76"/>
    </row>
    <row r="43" spans="1:7" s="75" customFormat="1" ht="13.5" x14ac:dyDescent="0.2">
      <c r="B43" s="76"/>
      <c r="D43" s="75">
        <f>D27/E27*100</f>
        <v>94.882647936009491</v>
      </c>
    </row>
    <row r="44" spans="1:7" s="75" customFormat="1" ht="13.5" x14ac:dyDescent="0.2">
      <c r="B44" s="76"/>
      <c r="D44" s="75">
        <f>D43-100</f>
        <v>-5.1173520639905092</v>
      </c>
      <c r="E44" s="138"/>
      <c r="G44" s="139"/>
    </row>
    <row r="45" spans="1:7" s="75" customFormat="1" ht="13.5" x14ac:dyDescent="0.2">
      <c r="B45" s="76"/>
      <c r="E45" s="138"/>
      <c r="G45" s="139"/>
    </row>
    <row r="46" spans="1:7" s="75" customFormat="1" ht="13.5" x14ac:dyDescent="0.2">
      <c r="B46" s="76"/>
      <c r="G46" s="138"/>
    </row>
    <row r="47" spans="1:7" s="75" customFormat="1" ht="13.5" x14ac:dyDescent="0.2">
      <c r="B47" s="76"/>
      <c r="G47" s="139"/>
    </row>
    <row r="48" spans="1:7" s="75" customFormat="1" ht="13.5" x14ac:dyDescent="0.2">
      <c r="B48" s="76"/>
    </row>
    <row r="49" spans="2:2" s="75" customFormat="1" ht="13.5" x14ac:dyDescent="0.2">
      <c r="B49" s="76"/>
    </row>
    <row r="50" spans="2:2" s="75" customFormat="1" ht="13.5" x14ac:dyDescent="0.2">
      <c r="B50" s="76"/>
    </row>
    <row r="51" spans="2:2" s="75" customFormat="1" ht="13.5" x14ac:dyDescent="0.2">
      <c r="B51" s="76"/>
    </row>
    <row r="52" spans="2:2" s="75" customFormat="1" ht="13.5" x14ac:dyDescent="0.2">
      <c r="B52" s="76"/>
    </row>
    <row r="53" spans="2:2" s="75" customFormat="1" ht="13.5" x14ac:dyDescent="0.2">
      <c r="B53" s="76"/>
    </row>
    <row r="54" spans="2:2" s="75" customFormat="1" ht="13.5" x14ac:dyDescent="0.2">
      <c r="B54" s="76"/>
    </row>
    <row r="55" spans="2:2" s="75" customFormat="1" ht="13.5" x14ac:dyDescent="0.2">
      <c r="B55" s="76"/>
    </row>
    <row r="56" spans="2:2" s="75" customFormat="1" ht="13.5" x14ac:dyDescent="0.2">
      <c r="B56" s="76"/>
    </row>
    <row r="57" spans="2:2" s="75" customFormat="1" ht="13.5" x14ac:dyDescent="0.2">
      <c r="B57" s="76"/>
    </row>
    <row r="58" spans="2:2" s="75" customFormat="1" ht="13.5" x14ac:dyDescent="0.2">
      <c r="B58" s="76"/>
    </row>
    <row r="59" spans="2:2" s="75" customFormat="1" ht="13.5" x14ac:dyDescent="0.2">
      <c r="B59" s="76"/>
    </row>
    <row r="60" spans="2:2" s="75" customFormat="1" ht="13.5" x14ac:dyDescent="0.2">
      <c r="B60" s="76"/>
    </row>
    <row r="61" spans="2:2" s="75" customFormat="1" ht="13.5" x14ac:dyDescent="0.2">
      <c r="B61" s="76"/>
    </row>
  </sheetData>
  <mergeCells count="13">
    <mergeCell ref="E39:G39"/>
    <mergeCell ref="D7:E7"/>
    <mergeCell ref="F7:G7"/>
    <mergeCell ref="C7:C8"/>
    <mergeCell ref="B7:B8"/>
    <mergeCell ref="A7:A8"/>
    <mergeCell ref="F31:G31"/>
    <mergeCell ref="A5:G5"/>
    <mergeCell ref="F1:G1"/>
    <mergeCell ref="A4:G4"/>
    <mergeCell ref="E2:G2"/>
    <mergeCell ref="E3:G3"/>
    <mergeCell ref="E32:G32"/>
  </mergeCells>
  <phoneticPr fontId="0" type="noConversion"/>
  <pageMargins left="0.43" right="0.19685039370078741" top="0.41" bottom="0.27559055118110237" header="0.15748031496062992" footer="0.15748031496062992"/>
  <pageSetup paperSize="9" orientation="landscape"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0"/>
  <sheetViews>
    <sheetView topLeftCell="A40" workbookViewId="0">
      <selection activeCell="O12" sqref="O12"/>
    </sheetView>
  </sheetViews>
  <sheetFormatPr defaultRowHeight="13.5" x14ac:dyDescent="0.2"/>
  <cols>
    <col min="1" max="1" width="45" style="75" customWidth="1"/>
    <col min="2" max="2" width="4.375" style="76" customWidth="1"/>
    <col min="3" max="3" width="6.375" style="76" customWidth="1"/>
    <col min="4" max="5" width="15.5" style="75" customWidth="1"/>
    <col min="6" max="6" width="5.625" style="75" customWidth="1"/>
    <col min="7" max="16384" width="9" style="75"/>
  </cols>
  <sheetData>
    <row r="1" spans="1:5" ht="16.5" customHeight="1" x14ac:dyDescent="0.2">
      <c r="A1" s="177" t="str">
        <f>'KQKD Q2.15'!A1</f>
        <v>CÔNG TY CỔ PHẦN VICEM BAO BÌ BÚT SƠN</v>
      </c>
      <c r="D1" s="304" t="s">
        <v>99</v>
      </c>
      <c r="E1" s="304"/>
    </row>
    <row r="2" spans="1:5" x14ac:dyDescent="0.2">
      <c r="A2" s="123" t="str">
        <f>'KQKD Q2.15'!A2</f>
        <v>Km2 đường Văn Cao TP Nam Định, tỉnh Nam Định</v>
      </c>
      <c r="C2" s="293" t="s">
        <v>180</v>
      </c>
      <c r="D2" s="293"/>
      <c r="E2" s="293"/>
    </row>
    <row r="3" spans="1:5" x14ac:dyDescent="0.2">
      <c r="C3" s="293" t="s">
        <v>181</v>
      </c>
      <c r="D3" s="293"/>
      <c r="E3" s="293"/>
    </row>
    <row r="5" spans="1:5" ht="17.25" customHeight="1" x14ac:dyDescent="0.25">
      <c r="A5" s="295" t="s">
        <v>100</v>
      </c>
      <c r="B5" s="295"/>
      <c r="C5" s="295"/>
      <c r="D5" s="295"/>
      <c r="E5" s="295"/>
    </row>
    <row r="6" spans="1:5" ht="15.95" customHeight="1" x14ac:dyDescent="0.25">
      <c r="A6" s="296" t="s">
        <v>101</v>
      </c>
      <c r="B6" s="296"/>
      <c r="C6" s="296"/>
      <c r="D6" s="296"/>
      <c r="E6" s="296"/>
    </row>
    <row r="7" spans="1:5" ht="15.95" customHeight="1" x14ac:dyDescent="0.25">
      <c r="A7" s="296" t="s">
        <v>541</v>
      </c>
      <c r="B7" s="296"/>
      <c r="C7" s="296"/>
      <c r="D7" s="296"/>
      <c r="E7" s="296"/>
    </row>
    <row r="8" spans="1:5" ht="15.95" customHeight="1" x14ac:dyDescent="0.2">
      <c r="E8" s="161" t="s">
        <v>183</v>
      </c>
    </row>
    <row r="9" spans="1:5" ht="15.95" customHeight="1" x14ac:dyDescent="0.2">
      <c r="A9" s="308" t="s">
        <v>102</v>
      </c>
      <c r="B9" s="308" t="s">
        <v>185</v>
      </c>
      <c r="C9" s="308" t="s">
        <v>186</v>
      </c>
      <c r="D9" s="306" t="s">
        <v>56</v>
      </c>
      <c r="E9" s="307"/>
    </row>
    <row r="10" spans="1:5" ht="15.95" customHeight="1" x14ac:dyDescent="0.2">
      <c r="A10" s="309"/>
      <c r="B10" s="309" t="s">
        <v>200</v>
      </c>
      <c r="C10" s="309" t="s">
        <v>201</v>
      </c>
      <c r="D10" s="150" t="s">
        <v>103</v>
      </c>
      <c r="E10" s="150" t="s">
        <v>104</v>
      </c>
    </row>
    <row r="11" spans="1:5" ht="15.95" customHeight="1" x14ac:dyDescent="0.2">
      <c r="A11" s="151">
        <v>1</v>
      </c>
      <c r="B11" s="151">
        <v>2</v>
      </c>
      <c r="C11" s="151">
        <v>3</v>
      </c>
      <c r="D11" s="151">
        <v>4</v>
      </c>
      <c r="E11" s="152">
        <v>5</v>
      </c>
    </row>
    <row r="12" spans="1:5" ht="15.95" customHeight="1" x14ac:dyDescent="0.2">
      <c r="A12" s="162" t="s">
        <v>105</v>
      </c>
      <c r="B12" s="153" t="s">
        <v>197</v>
      </c>
      <c r="C12" s="153" t="s">
        <v>160</v>
      </c>
      <c r="D12" s="154"/>
      <c r="E12" s="155" t="s">
        <v>161</v>
      </c>
    </row>
    <row r="13" spans="1:5" ht="15.95" customHeight="1" x14ac:dyDescent="0.2">
      <c r="A13" s="97" t="s">
        <v>106</v>
      </c>
      <c r="B13" s="98" t="s">
        <v>79</v>
      </c>
      <c r="C13" s="98" t="s">
        <v>160</v>
      </c>
      <c r="D13" s="156">
        <v>229129112286</v>
      </c>
      <c r="E13" s="156">
        <v>247364932370</v>
      </c>
    </row>
    <row r="14" spans="1:5" ht="15.95" customHeight="1" x14ac:dyDescent="0.2">
      <c r="A14" s="97" t="s">
        <v>107</v>
      </c>
      <c r="B14" s="98" t="s">
        <v>80</v>
      </c>
      <c r="C14" s="98" t="s">
        <v>160</v>
      </c>
      <c r="D14" s="157">
        <v>-205027522508</v>
      </c>
      <c r="E14" s="157">
        <v>-192209152208</v>
      </c>
    </row>
    <row r="15" spans="1:5" ht="15.95" customHeight="1" x14ac:dyDescent="0.2">
      <c r="A15" s="97" t="s">
        <v>108</v>
      </c>
      <c r="B15" s="98" t="s">
        <v>111</v>
      </c>
      <c r="C15" s="98" t="s">
        <v>160</v>
      </c>
      <c r="D15" s="156">
        <v>-18366017973</v>
      </c>
      <c r="E15" s="156">
        <v>-17466555116</v>
      </c>
    </row>
    <row r="16" spans="1:5" ht="15.95" customHeight="1" x14ac:dyDescent="0.2">
      <c r="A16" s="97" t="s">
        <v>475</v>
      </c>
      <c r="B16" s="98" t="s">
        <v>112</v>
      </c>
      <c r="C16" s="98" t="s">
        <v>160</v>
      </c>
      <c r="D16" s="157">
        <v>-2541241160</v>
      </c>
      <c r="E16" s="157">
        <v>-2889118212</v>
      </c>
    </row>
    <row r="17" spans="1:5" ht="15.95" customHeight="1" x14ac:dyDescent="0.2">
      <c r="A17" s="97" t="s">
        <v>476</v>
      </c>
      <c r="B17" s="98" t="s">
        <v>113</v>
      </c>
      <c r="C17" s="98" t="s">
        <v>160</v>
      </c>
      <c r="D17" s="156">
        <v>1686606731</v>
      </c>
      <c r="E17" s="156">
        <v>-1420690729</v>
      </c>
    </row>
    <row r="18" spans="1:5" ht="15.95" customHeight="1" x14ac:dyDescent="0.2">
      <c r="A18" s="105" t="s">
        <v>109</v>
      </c>
      <c r="B18" s="106" t="s">
        <v>114</v>
      </c>
      <c r="C18" s="106" t="s">
        <v>160</v>
      </c>
      <c r="D18" s="156">
        <v>6985453928</v>
      </c>
      <c r="E18" s="156">
        <v>11486218915</v>
      </c>
    </row>
    <row r="19" spans="1:5" ht="15.95" customHeight="1" x14ac:dyDescent="0.2">
      <c r="A19" s="105" t="s">
        <v>110</v>
      </c>
      <c r="B19" s="106" t="s">
        <v>115</v>
      </c>
      <c r="C19" s="106" t="s">
        <v>160</v>
      </c>
      <c r="D19" s="157">
        <v>-21049828086</v>
      </c>
      <c r="E19" s="157">
        <v>-18151046997</v>
      </c>
    </row>
    <row r="20" spans="1:5" s="166" customFormat="1" ht="15.95" customHeight="1" x14ac:dyDescent="0.25">
      <c r="A20" s="163" t="s">
        <v>116</v>
      </c>
      <c r="B20" s="164" t="s">
        <v>83</v>
      </c>
      <c r="C20" s="164" t="s">
        <v>160</v>
      </c>
      <c r="D20" s="165">
        <v>-9183436782</v>
      </c>
      <c r="E20" s="165">
        <v>26714588023</v>
      </c>
    </row>
    <row r="21" spans="1:5" ht="15.95" customHeight="1" x14ac:dyDescent="0.2">
      <c r="A21" s="93" t="s">
        <v>117</v>
      </c>
      <c r="B21" s="94" t="s">
        <v>197</v>
      </c>
      <c r="C21" s="94" t="s">
        <v>160</v>
      </c>
      <c r="D21" s="158"/>
      <c r="E21" s="158"/>
    </row>
    <row r="22" spans="1:5" ht="15.95" customHeight="1" x14ac:dyDescent="0.2">
      <c r="A22" s="97" t="s">
        <v>118</v>
      </c>
      <c r="B22" s="98" t="s">
        <v>84</v>
      </c>
      <c r="C22" s="98" t="s">
        <v>160</v>
      </c>
      <c r="D22" s="156">
        <v>-673000000</v>
      </c>
      <c r="E22" s="156">
        <v>-23008739906</v>
      </c>
    </row>
    <row r="23" spans="1:5" ht="15.95" customHeight="1" x14ac:dyDescent="0.2">
      <c r="A23" s="97" t="s">
        <v>119</v>
      </c>
      <c r="B23" s="98" t="s">
        <v>85</v>
      </c>
      <c r="C23" s="98" t="s">
        <v>160</v>
      </c>
      <c r="D23" s="156">
        <v>2577273</v>
      </c>
      <c r="E23" s="156"/>
    </row>
    <row r="24" spans="1:5" ht="15.95" customHeight="1" x14ac:dyDescent="0.2">
      <c r="A24" s="97" t="s">
        <v>120</v>
      </c>
      <c r="B24" s="98" t="s">
        <v>86</v>
      </c>
      <c r="C24" s="98" t="s">
        <v>160</v>
      </c>
      <c r="D24" s="156"/>
      <c r="E24" s="156"/>
    </row>
    <row r="25" spans="1:5" ht="15.95" customHeight="1" x14ac:dyDescent="0.2">
      <c r="A25" s="97" t="s">
        <v>121</v>
      </c>
      <c r="B25" s="98" t="s">
        <v>87</v>
      </c>
      <c r="C25" s="98" t="s">
        <v>160</v>
      </c>
      <c r="D25" s="156"/>
      <c r="E25" s="156"/>
    </row>
    <row r="26" spans="1:5" ht="15.95" customHeight="1" x14ac:dyDescent="0.2">
      <c r="A26" s="97" t="s">
        <v>122</v>
      </c>
      <c r="B26" s="98" t="s">
        <v>88</v>
      </c>
      <c r="C26" s="98" t="s">
        <v>160</v>
      </c>
      <c r="D26" s="156"/>
      <c r="E26" s="156"/>
    </row>
    <row r="27" spans="1:5" ht="15.95" customHeight="1" x14ac:dyDescent="0.2">
      <c r="A27" s="97" t="s">
        <v>123</v>
      </c>
      <c r="B27" s="98" t="s">
        <v>125</v>
      </c>
      <c r="C27" s="98" t="s">
        <v>160</v>
      </c>
      <c r="D27" s="156"/>
      <c r="E27" s="156"/>
    </row>
    <row r="28" spans="1:5" ht="15.95" customHeight="1" x14ac:dyDescent="0.2">
      <c r="A28" s="97" t="s">
        <v>124</v>
      </c>
      <c r="B28" s="98" t="s">
        <v>126</v>
      </c>
      <c r="C28" s="98" t="s">
        <v>160</v>
      </c>
      <c r="D28" s="156">
        <v>55287320</v>
      </c>
      <c r="E28" s="156">
        <v>161703850</v>
      </c>
    </row>
    <row r="29" spans="1:5" s="161" customFormat="1" ht="15.95" customHeight="1" x14ac:dyDescent="0.25">
      <c r="A29" s="163" t="s">
        <v>127</v>
      </c>
      <c r="B29" s="164" t="s">
        <v>89</v>
      </c>
      <c r="C29" s="164" t="s">
        <v>160</v>
      </c>
      <c r="D29" s="165">
        <v>-615135407</v>
      </c>
      <c r="E29" s="165">
        <v>-22847036056</v>
      </c>
    </row>
    <row r="30" spans="1:5" ht="15.95" customHeight="1" x14ac:dyDescent="0.2">
      <c r="A30" s="93" t="s">
        <v>128</v>
      </c>
      <c r="B30" s="94" t="s">
        <v>197</v>
      </c>
      <c r="C30" s="94" t="s">
        <v>160</v>
      </c>
      <c r="D30" s="158"/>
      <c r="E30" s="158"/>
    </row>
    <row r="31" spans="1:5" ht="15.95" customHeight="1" x14ac:dyDescent="0.2">
      <c r="A31" s="97" t="s">
        <v>129</v>
      </c>
      <c r="B31" s="98" t="s">
        <v>90</v>
      </c>
      <c r="C31" s="98" t="s">
        <v>160</v>
      </c>
      <c r="D31" s="157"/>
      <c r="E31" s="157">
        <v>2000000000</v>
      </c>
    </row>
    <row r="32" spans="1:5" ht="15.95" customHeight="1" x14ac:dyDescent="0.2">
      <c r="A32" s="97" t="s">
        <v>477</v>
      </c>
      <c r="B32" s="98" t="s">
        <v>91</v>
      </c>
      <c r="C32" s="98" t="s">
        <v>160</v>
      </c>
      <c r="D32" s="157"/>
      <c r="E32" s="157"/>
    </row>
    <row r="33" spans="1:5" ht="15.95" customHeight="1" x14ac:dyDescent="0.2">
      <c r="A33" s="97" t="s">
        <v>478</v>
      </c>
      <c r="B33" s="98" t="s">
        <v>132</v>
      </c>
      <c r="C33" s="98" t="s">
        <v>160</v>
      </c>
      <c r="D33" s="156">
        <v>119229680809</v>
      </c>
      <c r="E33" s="156">
        <v>123204949596</v>
      </c>
    </row>
    <row r="34" spans="1:5" ht="15.95" customHeight="1" x14ac:dyDescent="0.2">
      <c r="A34" s="97" t="s">
        <v>479</v>
      </c>
      <c r="B34" s="98" t="s">
        <v>133</v>
      </c>
      <c r="C34" s="98" t="s">
        <v>160</v>
      </c>
      <c r="D34" s="156">
        <v>-121497674438</v>
      </c>
      <c r="E34" s="156">
        <v>-140603353744</v>
      </c>
    </row>
    <row r="35" spans="1:5" ht="15.95" customHeight="1" x14ac:dyDescent="0.2">
      <c r="A35" s="97" t="s">
        <v>480</v>
      </c>
      <c r="B35" s="98" t="s">
        <v>134</v>
      </c>
      <c r="C35" s="98" t="s">
        <v>160</v>
      </c>
      <c r="D35" s="156"/>
      <c r="E35" s="156"/>
    </row>
    <row r="36" spans="1:5" ht="15.95" customHeight="1" x14ac:dyDescent="0.2">
      <c r="A36" s="97" t="s">
        <v>130</v>
      </c>
      <c r="B36" s="98" t="s">
        <v>135</v>
      </c>
      <c r="C36" s="98" t="s">
        <v>160</v>
      </c>
      <c r="D36" s="156"/>
      <c r="E36" s="156"/>
    </row>
    <row r="37" spans="1:5" s="161" customFormat="1" ht="15.95" customHeight="1" x14ac:dyDescent="0.25">
      <c r="A37" s="163" t="s">
        <v>131</v>
      </c>
      <c r="B37" s="164" t="s">
        <v>92</v>
      </c>
      <c r="C37" s="164" t="s">
        <v>160</v>
      </c>
      <c r="D37" s="165">
        <v>-2267993629</v>
      </c>
      <c r="E37" s="165">
        <v>-15398404148</v>
      </c>
    </row>
    <row r="38" spans="1:5" ht="15.95" customHeight="1" x14ac:dyDescent="0.2">
      <c r="A38" s="93" t="s">
        <v>136</v>
      </c>
      <c r="B38" s="94" t="s">
        <v>93</v>
      </c>
      <c r="C38" s="94" t="s">
        <v>160</v>
      </c>
      <c r="D38" s="158">
        <v>-12066565818</v>
      </c>
      <c r="E38" s="158">
        <v>-11530852181</v>
      </c>
    </row>
    <row r="39" spans="1:5" ht="15.95" customHeight="1" x14ac:dyDescent="0.2">
      <c r="A39" s="93" t="s">
        <v>137</v>
      </c>
      <c r="B39" s="94" t="s">
        <v>96</v>
      </c>
      <c r="C39" s="94" t="s">
        <v>160</v>
      </c>
      <c r="D39" s="158">
        <v>18184810383</v>
      </c>
      <c r="E39" s="158">
        <v>21596524765</v>
      </c>
    </row>
    <row r="40" spans="1:5" ht="15.95" customHeight="1" x14ac:dyDescent="0.2">
      <c r="A40" s="97" t="s">
        <v>138</v>
      </c>
      <c r="B40" s="98" t="s">
        <v>139</v>
      </c>
      <c r="C40" s="98" t="s">
        <v>160</v>
      </c>
      <c r="D40" s="156"/>
      <c r="E40" s="99"/>
    </row>
    <row r="41" spans="1:5" ht="15.95" customHeight="1" x14ac:dyDescent="0.2">
      <c r="A41" s="168" t="s">
        <v>140</v>
      </c>
      <c r="B41" s="112" t="s">
        <v>97</v>
      </c>
      <c r="C41" s="112" t="s">
        <v>160</v>
      </c>
      <c r="D41" s="159">
        <v>6118244565</v>
      </c>
      <c r="E41" s="160">
        <v>10065672584</v>
      </c>
    </row>
    <row r="42" spans="1:5" ht="15.95" customHeight="1" x14ac:dyDescent="0.2">
      <c r="D42" s="79"/>
      <c r="E42" s="79"/>
    </row>
    <row r="43" spans="1:5" ht="15.95" customHeight="1" x14ac:dyDescent="0.2">
      <c r="A43" s="115"/>
      <c r="B43" s="116"/>
      <c r="D43" s="294" t="str">
        <f>BCDKT.Q2.15!D93</f>
        <v>Lập, ngày 16 tháng 7  năm 2015</v>
      </c>
      <c r="E43" s="294"/>
    </row>
    <row r="44" spans="1:5" ht="15.95" customHeight="1" x14ac:dyDescent="0.2">
      <c r="A44" s="292" t="s">
        <v>141</v>
      </c>
      <c r="B44" s="292"/>
      <c r="C44" s="292"/>
      <c r="D44" s="299" t="s">
        <v>44</v>
      </c>
      <c r="E44" s="299"/>
    </row>
    <row r="45" spans="1:5" ht="15.95" customHeight="1" x14ac:dyDescent="0.2">
      <c r="A45" s="298" t="s">
        <v>142</v>
      </c>
      <c r="B45" s="298"/>
      <c r="C45" s="298"/>
      <c r="D45" s="298" t="s">
        <v>45</v>
      </c>
      <c r="E45" s="298"/>
    </row>
    <row r="46" spans="1:5" ht="15.95" customHeight="1" x14ac:dyDescent="0.2"/>
    <row r="47" spans="1:5" ht="15.95" customHeight="1" x14ac:dyDescent="0.2"/>
    <row r="48" spans="1:5" ht="15.95" customHeight="1" x14ac:dyDescent="0.2"/>
    <row r="49" spans="1:5" ht="15.95" customHeight="1" x14ac:dyDescent="0.2"/>
    <row r="50" spans="1:5" ht="15.95" customHeight="1" x14ac:dyDescent="0.25">
      <c r="A50" s="305" t="s">
        <v>143</v>
      </c>
      <c r="B50" s="305"/>
      <c r="C50" s="305"/>
      <c r="D50" s="296" t="s">
        <v>51</v>
      </c>
      <c r="E50" s="296"/>
    </row>
  </sheetData>
  <mergeCells count="17">
    <mergeCell ref="D45:E45"/>
    <mergeCell ref="D43:E43"/>
    <mergeCell ref="A6:E6"/>
    <mergeCell ref="A7:E7"/>
    <mergeCell ref="A9:A10"/>
    <mergeCell ref="B9:B10"/>
    <mergeCell ref="C9:C10"/>
    <mergeCell ref="C3:E3"/>
    <mergeCell ref="D1:E1"/>
    <mergeCell ref="C2:E2"/>
    <mergeCell ref="A5:E5"/>
    <mergeCell ref="A44:C44"/>
    <mergeCell ref="A50:C50"/>
    <mergeCell ref="D44:E44"/>
    <mergeCell ref="D9:E9"/>
    <mergeCell ref="D50:E50"/>
    <mergeCell ref="A45:C45"/>
  </mergeCells>
  <phoneticPr fontId="0" type="noConversion"/>
  <pageMargins left="0.62" right="0.3" top="0.36" bottom="0.43" header="0.2" footer="0.23"/>
  <pageSetup paperSize="9" orientation="portrait" r:id="rId1"/>
  <headerFooter alignWithMargins="0">
    <oddFooter>&amp;C4</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topLeftCell="A128" workbookViewId="0">
      <selection activeCell="B13" sqref="B13"/>
    </sheetView>
  </sheetViews>
  <sheetFormatPr defaultRowHeight="15.75" x14ac:dyDescent="0.25"/>
  <cols>
    <col min="1" max="1" width="3.125" style="48" customWidth="1"/>
    <col min="2" max="2" width="81.75" style="48" customWidth="1"/>
    <col min="3" max="3" width="1.625" style="48" customWidth="1"/>
    <col min="4" max="16384" width="9" style="48"/>
  </cols>
  <sheetData>
    <row r="1" spans="1:7" ht="17.25" customHeight="1" x14ac:dyDescent="0.25">
      <c r="A1" s="310" t="s">
        <v>540</v>
      </c>
      <c r="B1" s="311"/>
      <c r="C1" s="131"/>
    </row>
    <row r="2" spans="1:7" x14ac:dyDescent="0.25">
      <c r="A2" s="312" t="s">
        <v>313</v>
      </c>
      <c r="B2" s="313"/>
      <c r="C2" s="80"/>
      <c r="D2" s="80"/>
    </row>
    <row r="3" spans="1:7" ht="14.25" customHeight="1" x14ac:dyDescent="0.25">
      <c r="A3" s="314" t="s">
        <v>504</v>
      </c>
      <c r="B3" s="314"/>
      <c r="C3" s="175"/>
      <c r="D3" s="175"/>
      <c r="E3" s="73"/>
      <c r="F3" s="73"/>
      <c r="G3" s="174"/>
    </row>
    <row r="4" spans="1:7" ht="11.25" customHeight="1" x14ac:dyDescent="0.25">
      <c r="A4" s="78"/>
      <c r="B4" s="78"/>
      <c r="C4" s="175"/>
      <c r="D4" s="175"/>
      <c r="E4" s="73"/>
      <c r="F4" s="73"/>
      <c r="G4" s="174"/>
    </row>
    <row r="5" spans="1:7" ht="24.75" customHeight="1" x14ac:dyDescent="0.25">
      <c r="B5" s="120" t="s">
        <v>307</v>
      </c>
      <c r="C5" s="74"/>
      <c r="D5" s="74"/>
      <c r="E5" s="74"/>
      <c r="F5" s="74"/>
      <c r="G5" s="74"/>
    </row>
    <row r="6" spans="1:7" ht="18.75" customHeight="1" x14ac:dyDescent="0.25">
      <c r="B6" s="81" t="s">
        <v>541</v>
      </c>
      <c r="C6" s="74"/>
      <c r="D6" s="74"/>
      <c r="E6" s="74"/>
      <c r="F6" s="74"/>
      <c r="G6" s="74"/>
    </row>
    <row r="7" spans="1:7" ht="9.75" customHeight="1" x14ac:dyDescent="0.25">
      <c r="B7" s="120"/>
      <c r="C7" s="74"/>
      <c r="D7" s="74"/>
      <c r="E7" s="74"/>
      <c r="F7" s="74"/>
      <c r="G7" s="74"/>
    </row>
    <row r="8" spans="1:7" ht="21.75" customHeight="1" x14ac:dyDescent="0.25">
      <c r="A8" s="74" t="s">
        <v>269</v>
      </c>
      <c r="B8" s="172" t="s">
        <v>145</v>
      </c>
      <c r="C8" s="172"/>
      <c r="D8" s="172"/>
      <c r="E8" s="73"/>
      <c r="F8" s="73"/>
      <c r="G8" s="73"/>
    </row>
    <row r="9" spans="1:7" ht="13.5" customHeight="1" x14ac:dyDescent="0.25">
      <c r="A9" s="74"/>
      <c r="B9" s="172"/>
      <c r="C9" s="172"/>
      <c r="D9" s="172"/>
      <c r="E9" s="73"/>
      <c r="F9" s="73"/>
      <c r="G9" s="73"/>
    </row>
    <row r="10" spans="1:7" x14ac:dyDescent="0.25">
      <c r="A10" s="120">
        <v>1</v>
      </c>
      <c r="B10" s="172" t="s">
        <v>146</v>
      </c>
      <c r="C10" s="73"/>
      <c r="D10" s="73"/>
      <c r="E10" s="73"/>
      <c r="F10" s="73"/>
      <c r="G10" s="73"/>
    </row>
    <row r="11" spans="1:7" ht="93.75" customHeight="1" x14ac:dyDescent="0.25">
      <c r="A11" s="73"/>
      <c r="B11" s="10" t="s">
        <v>144</v>
      </c>
      <c r="C11" s="73"/>
      <c r="D11" s="73"/>
      <c r="E11" s="170"/>
      <c r="F11" s="73"/>
      <c r="G11" s="73"/>
    </row>
    <row r="12" spans="1:7" ht="16.5" customHeight="1" x14ac:dyDescent="0.25">
      <c r="A12" s="73"/>
      <c r="B12" s="10" t="s">
        <v>147</v>
      </c>
      <c r="C12" s="73"/>
      <c r="D12" s="73"/>
      <c r="E12" s="73"/>
      <c r="F12" s="73"/>
      <c r="G12" s="73"/>
    </row>
    <row r="13" spans="1:7" ht="16.5" customHeight="1" x14ac:dyDescent="0.25">
      <c r="A13" s="73"/>
      <c r="B13" s="10" t="s">
        <v>148</v>
      </c>
      <c r="C13" s="73"/>
      <c r="D13" s="73"/>
      <c r="E13" s="73"/>
      <c r="F13" s="73"/>
      <c r="G13" s="73"/>
    </row>
    <row r="14" spans="1:7" ht="19.5" customHeight="1" x14ac:dyDescent="0.25">
      <c r="A14" s="74">
        <v>2</v>
      </c>
      <c r="B14" s="172" t="s">
        <v>149</v>
      </c>
      <c r="C14" s="73"/>
      <c r="D14" s="73"/>
      <c r="E14" s="73"/>
      <c r="F14" s="73"/>
      <c r="G14" s="73"/>
    </row>
    <row r="15" spans="1:7" ht="19.5" customHeight="1" x14ac:dyDescent="0.25">
      <c r="A15" s="74">
        <v>3</v>
      </c>
      <c r="B15" s="172" t="s">
        <v>150</v>
      </c>
      <c r="C15" s="73"/>
      <c r="D15" s="73"/>
      <c r="E15" s="73"/>
      <c r="F15" s="73"/>
      <c r="G15" s="73"/>
    </row>
    <row r="16" spans="1:7" hidden="1" x14ac:dyDescent="0.25">
      <c r="A16" s="74">
        <v>4</v>
      </c>
      <c r="B16" s="172" t="s">
        <v>308</v>
      </c>
      <c r="C16" s="73"/>
      <c r="D16" s="73"/>
      <c r="E16" s="73"/>
      <c r="F16" s="73"/>
      <c r="G16" s="73"/>
    </row>
    <row r="17" spans="1:7" ht="10.5" customHeight="1" x14ac:dyDescent="0.25">
      <c r="A17" s="74"/>
      <c r="B17" s="172"/>
      <c r="C17" s="73"/>
      <c r="D17" s="73"/>
      <c r="E17" s="73"/>
      <c r="F17" s="73"/>
      <c r="G17" s="73"/>
    </row>
    <row r="18" spans="1:7" ht="24.75" customHeight="1" x14ac:dyDescent="0.25">
      <c r="A18" s="74" t="s">
        <v>270</v>
      </c>
      <c r="B18" s="172" t="s">
        <v>151</v>
      </c>
      <c r="C18" s="73"/>
      <c r="D18" s="73"/>
      <c r="E18" s="73"/>
      <c r="F18" s="73"/>
      <c r="G18" s="73"/>
    </row>
    <row r="19" spans="1:7" ht="11.25" customHeight="1" x14ac:dyDescent="0.25">
      <c r="A19" s="74"/>
      <c r="B19" s="73"/>
      <c r="C19" s="73"/>
      <c r="D19" s="73"/>
      <c r="E19" s="73"/>
      <c r="F19" s="73"/>
      <c r="G19" s="73"/>
    </row>
    <row r="20" spans="1:7" ht="18.75" customHeight="1" x14ac:dyDescent="0.25">
      <c r="A20" s="74">
        <v>1</v>
      </c>
      <c r="B20" s="172" t="s">
        <v>157</v>
      </c>
      <c r="C20" s="73"/>
      <c r="D20" s="73"/>
      <c r="E20" s="73"/>
      <c r="F20" s="73"/>
      <c r="G20" s="73"/>
    </row>
    <row r="21" spans="1:7" ht="18.75" customHeight="1" x14ac:dyDescent="0.25">
      <c r="A21" s="74">
        <v>2</v>
      </c>
      <c r="B21" s="172" t="s">
        <v>158</v>
      </c>
      <c r="C21" s="73"/>
      <c r="D21" s="73"/>
      <c r="E21" s="73"/>
      <c r="F21" s="73"/>
      <c r="G21" s="73"/>
    </row>
    <row r="22" spans="1:7" ht="12" customHeight="1" x14ac:dyDescent="0.25">
      <c r="A22" s="74"/>
      <c r="B22" s="73"/>
      <c r="C22" s="73"/>
      <c r="D22" s="73"/>
      <c r="E22" s="73"/>
      <c r="F22" s="73"/>
      <c r="G22" s="73"/>
    </row>
    <row r="23" spans="1:7" ht="23.25" customHeight="1" x14ac:dyDescent="0.25">
      <c r="A23" s="74" t="s">
        <v>271</v>
      </c>
      <c r="B23" s="172" t="s">
        <v>152</v>
      </c>
      <c r="C23" s="73"/>
      <c r="D23" s="73"/>
      <c r="E23" s="73"/>
      <c r="F23" s="73"/>
      <c r="G23" s="73"/>
    </row>
    <row r="24" spans="1:7" ht="12" customHeight="1" x14ac:dyDescent="0.25">
      <c r="A24" s="74"/>
      <c r="B24" s="73"/>
      <c r="C24" s="73"/>
      <c r="D24" s="73"/>
      <c r="E24" s="73"/>
      <c r="F24" s="73"/>
      <c r="G24" s="73"/>
    </row>
    <row r="25" spans="1:7" ht="20.25" customHeight="1" x14ac:dyDescent="0.25">
      <c r="A25" s="74">
        <v>1</v>
      </c>
      <c r="B25" s="172" t="s">
        <v>153</v>
      </c>
      <c r="C25" s="73"/>
      <c r="D25" s="73"/>
      <c r="E25" s="73"/>
      <c r="F25" s="73"/>
      <c r="G25" s="73"/>
    </row>
    <row r="26" spans="1:7" ht="33" customHeight="1" x14ac:dyDescent="0.25">
      <c r="A26" s="14"/>
      <c r="B26" s="10" t="s">
        <v>309</v>
      </c>
      <c r="C26" s="73"/>
      <c r="D26" s="73"/>
      <c r="E26" s="73"/>
      <c r="F26" s="73"/>
      <c r="G26" s="73"/>
    </row>
    <row r="27" spans="1:7" ht="19.5" customHeight="1" x14ac:dyDescent="0.25">
      <c r="A27" s="74">
        <v>2</v>
      </c>
      <c r="B27" s="172" t="s">
        <v>154</v>
      </c>
      <c r="C27" s="73"/>
      <c r="D27" s="73"/>
      <c r="E27" s="73"/>
      <c r="F27" s="73"/>
      <c r="G27" s="73"/>
    </row>
    <row r="28" spans="1:7" ht="19.5" customHeight="1" x14ac:dyDescent="0.25">
      <c r="A28" s="14"/>
      <c r="B28" s="73" t="s">
        <v>310</v>
      </c>
      <c r="C28" s="73"/>
      <c r="D28" s="73"/>
      <c r="E28" s="73"/>
      <c r="F28" s="73"/>
      <c r="G28" s="73"/>
    </row>
    <row r="29" spans="1:7" ht="19.5" customHeight="1" x14ac:dyDescent="0.25">
      <c r="A29" s="74">
        <v>3</v>
      </c>
      <c r="B29" s="172" t="s">
        <v>159</v>
      </c>
      <c r="C29" s="73"/>
      <c r="D29" s="73"/>
      <c r="E29" s="73"/>
      <c r="F29" s="73"/>
      <c r="G29" s="73"/>
    </row>
    <row r="30" spans="1:7" ht="13.5" customHeight="1" x14ac:dyDescent="0.25">
      <c r="A30" s="14"/>
      <c r="B30" s="73"/>
      <c r="C30" s="73"/>
      <c r="D30" s="73"/>
      <c r="E30" s="73"/>
      <c r="F30" s="73"/>
      <c r="G30" s="73"/>
    </row>
    <row r="31" spans="1:7" ht="21" customHeight="1" x14ac:dyDescent="0.25">
      <c r="A31" s="74" t="s">
        <v>283</v>
      </c>
      <c r="B31" s="172" t="s">
        <v>155</v>
      </c>
      <c r="C31" s="73"/>
      <c r="D31" s="172"/>
      <c r="E31" s="172"/>
      <c r="F31" s="73"/>
      <c r="G31" s="73"/>
    </row>
    <row r="32" spans="1:7" ht="13.5" customHeight="1" x14ac:dyDescent="0.25">
      <c r="A32" s="74"/>
      <c r="B32" s="172"/>
      <c r="C32" s="73"/>
      <c r="D32" s="172"/>
      <c r="E32" s="172"/>
      <c r="F32" s="73"/>
      <c r="G32" s="73"/>
    </row>
    <row r="33" spans="1:5" ht="47.25" customHeight="1" x14ac:dyDescent="0.25">
      <c r="A33" s="120"/>
      <c r="B33" s="10" t="s">
        <v>311</v>
      </c>
    </row>
    <row r="34" spans="1:5" ht="12.75" customHeight="1" x14ac:dyDescent="0.25">
      <c r="A34" s="120"/>
      <c r="B34" s="171"/>
    </row>
    <row r="35" spans="1:5" ht="18" customHeight="1" x14ac:dyDescent="0.25">
      <c r="A35" s="120">
        <v>1</v>
      </c>
      <c r="B35" s="122" t="s">
        <v>156</v>
      </c>
    </row>
    <row r="36" spans="1:5" ht="48" customHeight="1" x14ac:dyDescent="0.25">
      <c r="A36" s="120"/>
      <c r="B36" s="10" t="s">
        <v>505</v>
      </c>
      <c r="E36" s="173"/>
    </row>
    <row r="37" spans="1:5" ht="29.25" customHeight="1" x14ac:dyDescent="0.25">
      <c r="A37" s="120"/>
      <c r="B37" s="10" t="s">
        <v>223</v>
      </c>
    </row>
    <row r="38" spans="1:5" ht="15" customHeight="1" x14ac:dyDescent="0.25">
      <c r="A38" s="120"/>
      <c r="B38" s="171" t="s">
        <v>312</v>
      </c>
    </row>
    <row r="39" spans="1:5" ht="17.25" customHeight="1" x14ac:dyDescent="0.25">
      <c r="A39" s="120"/>
      <c r="B39" s="224">
        <v>5</v>
      </c>
    </row>
    <row r="40" spans="1:5" ht="32.25" customHeight="1" x14ac:dyDescent="0.25">
      <c r="A40" s="120"/>
      <c r="B40" s="10" t="s">
        <v>224</v>
      </c>
    </row>
    <row r="41" spans="1:5" ht="14.25" customHeight="1" x14ac:dyDescent="0.25">
      <c r="A41" s="120"/>
      <c r="B41" s="10"/>
    </row>
    <row r="42" spans="1:5" ht="19.5" customHeight="1" x14ac:dyDescent="0.25">
      <c r="A42" s="120">
        <v>2</v>
      </c>
      <c r="B42" s="9" t="s">
        <v>314</v>
      </c>
    </row>
    <row r="43" spans="1:5" ht="31.5" customHeight="1" x14ac:dyDescent="0.25">
      <c r="A43" s="120"/>
      <c r="B43" s="10" t="s">
        <v>315</v>
      </c>
    </row>
    <row r="44" spans="1:5" ht="59.25" customHeight="1" x14ac:dyDescent="0.25">
      <c r="A44" s="120"/>
      <c r="B44" s="10" t="s">
        <v>316</v>
      </c>
    </row>
    <row r="45" spans="1:5" ht="13.5" customHeight="1" x14ac:dyDescent="0.25">
      <c r="A45" s="120"/>
      <c r="B45" s="14"/>
    </row>
    <row r="46" spans="1:5" ht="19.5" customHeight="1" x14ac:dyDescent="0.25">
      <c r="A46" s="120">
        <v>3</v>
      </c>
      <c r="B46" s="9" t="s">
        <v>225</v>
      </c>
    </row>
    <row r="47" spans="1:5" ht="63" customHeight="1" x14ac:dyDescent="0.25">
      <c r="A47" s="120"/>
      <c r="B47" s="10" t="s">
        <v>226</v>
      </c>
    </row>
    <row r="48" spans="1:5" ht="15.75" customHeight="1" x14ac:dyDescent="0.25">
      <c r="A48" s="120"/>
      <c r="B48" s="10" t="s">
        <v>227</v>
      </c>
    </row>
    <row r="49" spans="1:3" ht="15.75" customHeight="1" x14ac:dyDescent="0.25">
      <c r="A49" s="120"/>
      <c r="B49" s="10" t="s">
        <v>228</v>
      </c>
    </row>
    <row r="50" spans="1:3" ht="29.25" customHeight="1" x14ac:dyDescent="0.25">
      <c r="A50" s="120"/>
      <c r="B50" s="10" t="s">
        <v>229</v>
      </c>
    </row>
    <row r="51" spans="1:3" ht="13.5" customHeight="1" x14ac:dyDescent="0.25">
      <c r="A51" s="120"/>
      <c r="B51" s="10"/>
    </row>
    <row r="52" spans="1:3" ht="22.5" customHeight="1" x14ac:dyDescent="0.25">
      <c r="A52" s="120">
        <v>4</v>
      </c>
      <c r="B52" s="9" t="s">
        <v>317</v>
      </c>
    </row>
    <row r="53" spans="1:3" ht="18.75" customHeight="1" x14ac:dyDescent="0.25">
      <c r="A53" s="120"/>
      <c r="B53" s="10" t="s">
        <v>319</v>
      </c>
    </row>
    <row r="54" spans="1:3" ht="30" customHeight="1" x14ac:dyDescent="0.25">
      <c r="A54" s="120"/>
      <c r="B54" s="10" t="s">
        <v>318</v>
      </c>
    </row>
    <row r="55" spans="1:3" ht="30" customHeight="1" x14ac:dyDescent="0.25">
      <c r="A55" s="120"/>
      <c r="B55" s="10" t="s">
        <v>320</v>
      </c>
    </row>
    <row r="56" spans="1:3" ht="30" customHeight="1" x14ac:dyDescent="0.25">
      <c r="A56" s="120"/>
      <c r="B56" s="10" t="s">
        <v>321</v>
      </c>
    </row>
    <row r="57" spans="1:3" ht="30" customHeight="1" x14ac:dyDescent="0.25">
      <c r="A57" s="120"/>
      <c r="B57" s="10" t="s">
        <v>322</v>
      </c>
    </row>
    <row r="58" spans="1:3" ht="17.25" customHeight="1" x14ac:dyDescent="0.25">
      <c r="A58" s="120"/>
      <c r="B58" s="13" t="s">
        <v>230</v>
      </c>
      <c r="C58" s="12"/>
    </row>
    <row r="59" spans="1:3" ht="17.25" customHeight="1" x14ac:dyDescent="0.25">
      <c r="A59" s="120"/>
      <c r="B59" s="13" t="s">
        <v>231</v>
      </c>
      <c r="C59" s="12"/>
    </row>
    <row r="60" spans="1:3" ht="17.25" customHeight="1" x14ac:dyDescent="0.25">
      <c r="A60" s="120"/>
      <c r="B60" s="13" t="s">
        <v>323</v>
      </c>
      <c r="C60" s="12"/>
    </row>
    <row r="61" spans="1:3" ht="17.25" customHeight="1" x14ac:dyDescent="0.25">
      <c r="A61" s="120"/>
      <c r="B61" s="13" t="s">
        <v>324</v>
      </c>
      <c r="C61" s="12"/>
    </row>
    <row r="62" spans="1:3" ht="17.25" customHeight="1" x14ac:dyDescent="0.25">
      <c r="A62" s="120"/>
      <c r="B62" s="13" t="s">
        <v>0</v>
      </c>
      <c r="C62" s="12"/>
    </row>
    <row r="63" spans="1:3" ht="12.75" customHeight="1" x14ac:dyDescent="0.25">
      <c r="A63" s="120"/>
      <c r="B63" s="10"/>
    </row>
    <row r="64" spans="1:3" ht="19.5" customHeight="1" x14ac:dyDescent="0.25">
      <c r="A64" s="120">
        <v>5</v>
      </c>
      <c r="B64" s="9" t="s">
        <v>325</v>
      </c>
    </row>
    <row r="65" spans="1:2" ht="30.75" customHeight="1" x14ac:dyDescent="0.25">
      <c r="A65" s="120"/>
      <c r="B65" s="10" t="s">
        <v>232</v>
      </c>
    </row>
    <row r="66" spans="1:2" ht="30" customHeight="1" x14ac:dyDescent="0.25">
      <c r="A66" s="120"/>
      <c r="B66" s="10" t="s">
        <v>326</v>
      </c>
    </row>
    <row r="67" spans="1:2" ht="15" customHeight="1" x14ac:dyDescent="0.25">
      <c r="A67" s="120"/>
      <c r="B67" s="10"/>
    </row>
    <row r="68" spans="1:2" ht="22.5" customHeight="1" x14ac:dyDescent="0.25">
      <c r="A68" s="120">
        <v>6</v>
      </c>
      <c r="B68" s="9" t="s">
        <v>327</v>
      </c>
    </row>
    <row r="69" spans="1:2" ht="30.75" customHeight="1" x14ac:dyDescent="0.25">
      <c r="A69" s="120"/>
      <c r="B69" s="10" t="s">
        <v>330</v>
      </c>
    </row>
    <row r="70" spans="1:2" ht="15.75" customHeight="1" x14ac:dyDescent="0.25">
      <c r="A70" s="120"/>
      <c r="B70" s="10"/>
    </row>
    <row r="71" spans="1:2" ht="21.75" customHeight="1" x14ac:dyDescent="0.25">
      <c r="A71" s="120">
        <v>7</v>
      </c>
      <c r="B71" s="9" t="s">
        <v>328</v>
      </c>
    </row>
    <row r="72" spans="1:2" ht="30.75" customHeight="1" x14ac:dyDescent="0.25">
      <c r="A72" s="120"/>
      <c r="B72" s="10" t="s">
        <v>329</v>
      </c>
    </row>
    <row r="73" spans="1:2" ht="14.25" customHeight="1" x14ac:dyDescent="0.25">
      <c r="A73" s="120"/>
      <c r="B73" s="14">
        <v>6</v>
      </c>
    </row>
    <row r="74" spans="1:2" ht="21" customHeight="1" x14ac:dyDescent="0.25">
      <c r="A74" s="120">
        <v>8</v>
      </c>
      <c r="B74" s="9" t="s">
        <v>331</v>
      </c>
    </row>
    <row r="75" spans="1:2" ht="45.75" customHeight="1" x14ac:dyDescent="0.25">
      <c r="A75" s="120"/>
      <c r="B75" s="10" t="s">
        <v>332</v>
      </c>
    </row>
    <row r="76" spans="1:2" ht="14.25" customHeight="1" x14ac:dyDescent="0.25">
      <c r="A76" s="120"/>
      <c r="B76" s="10"/>
    </row>
    <row r="77" spans="1:2" ht="19.5" customHeight="1" x14ac:dyDescent="0.25">
      <c r="A77" s="120">
        <v>9</v>
      </c>
      <c r="B77" s="9" t="s">
        <v>333</v>
      </c>
    </row>
    <row r="78" spans="1:2" ht="61.5" customHeight="1" x14ac:dyDescent="0.25">
      <c r="A78" s="120"/>
      <c r="B78" s="10" t="s">
        <v>334</v>
      </c>
    </row>
    <row r="79" spans="1:2" ht="15.75" customHeight="1" x14ac:dyDescent="0.25">
      <c r="A79" s="120"/>
      <c r="B79" s="10"/>
    </row>
    <row r="80" spans="1:2" ht="19.5" customHeight="1" x14ac:dyDescent="0.25">
      <c r="A80" s="120">
        <v>10</v>
      </c>
      <c r="B80" s="9" t="s">
        <v>233</v>
      </c>
    </row>
    <row r="81" spans="1:2" ht="16.5" customHeight="1" x14ac:dyDescent="0.25">
      <c r="A81" s="120"/>
      <c r="B81" s="10" t="s">
        <v>234</v>
      </c>
    </row>
    <row r="82" spans="1:2" ht="29.25" customHeight="1" x14ac:dyDescent="0.25">
      <c r="A82" s="120"/>
      <c r="B82" s="10" t="s">
        <v>235</v>
      </c>
    </row>
    <row r="83" spans="1:2" ht="44.25" customHeight="1" x14ac:dyDescent="0.25">
      <c r="A83" s="120"/>
      <c r="B83" s="10" t="s">
        <v>236</v>
      </c>
    </row>
    <row r="84" spans="1:2" ht="30.75" customHeight="1" x14ac:dyDescent="0.25">
      <c r="A84" s="120"/>
      <c r="B84" s="10" t="s">
        <v>237</v>
      </c>
    </row>
    <row r="85" spans="1:2" ht="30.75" customHeight="1" x14ac:dyDescent="0.25">
      <c r="A85" s="120"/>
      <c r="B85" s="10" t="s">
        <v>238</v>
      </c>
    </row>
    <row r="86" spans="1:2" ht="59.25" customHeight="1" x14ac:dyDescent="0.25">
      <c r="A86" s="120"/>
      <c r="B86" s="10" t="s">
        <v>335</v>
      </c>
    </row>
    <row r="87" spans="1:2" ht="15.95" customHeight="1" x14ac:dyDescent="0.25">
      <c r="A87" s="120"/>
      <c r="B87" s="11"/>
    </row>
    <row r="88" spans="1:2" ht="18" customHeight="1" x14ac:dyDescent="0.25">
      <c r="A88" s="120">
        <v>11</v>
      </c>
      <c r="B88" s="9" t="s">
        <v>239</v>
      </c>
    </row>
    <row r="89" spans="1:2" ht="21.75" customHeight="1" x14ac:dyDescent="0.25">
      <c r="A89" s="120"/>
      <c r="B89" s="11" t="s">
        <v>240</v>
      </c>
    </row>
    <row r="90" spans="1:2" ht="15.75" customHeight="1" x14ac:dyDescent="0.25">
      <c r="A90" s="120"/>
      <c r="B90" s="10" t="s">
        <v>241</v>
      </c>
    </row>
    <row r="91" spans="1:2" ht="15.75" customHeight="1" x14ac:dyDescent="0.25">
      <c r="A91" s="120"/>
      <c r="B91" s="10" t="s">
        <v>242</v>
      </c>
    </row>
    <row r="92" spans="1:2" ht="15.75" customHeight="1" x14ac:dyDescent="0.25">
      <c r="A92" s="120"/>
      <c r="B92" s="10" t="s">
        <v>243</v>
      </c>
    </row>
    <row r="93" spans="1:2" ht="15.75" customHeight="1" x14ac:dyDescent="0.25">
      <c r="A93" s="120"/>
      <c r="B93" s="10" t="s">
        <v>244</v>
      </c>
    </row>
    <row r="94" spans="1:2" ht="15.75" customHeight="1" x14ac:dyDescent="0.25">
      <c r="A94" s="120"/>
      <c r="B94" s="10" t="s">
        <v>245</v>
      </c>
    </row>
    <row r="95" spans="1:2" ht="22.5" customHeight="1" x14ac:dyDescent="0.25">
      <c r="A95" s="120"/>
      <c r="B95" s="11" t="s">
        <v>306</v>
      </c>
    </row>
    <row r="96" spans="1:2" ht="63" customHeight="1" x14ac:dyDescent="0.25">
      <c r="A96" s="120"/>
      <c r="B96" s="10" t="s">
        <v>246</v>
      </c>
    </row>
    <row r="97" spans="1:2" ht="17.25" customHeight="1" x14ac:dyDescent="0.25">
      <c r="A97" s="120"/>
      <c r="B97" s="10" t="s">
        <v>243</v>
      </c>
    </row>
    <row r="98" spans="1:2" ht="17.25" customHeight="1" x14ac:dyDescent="0.25">
      <c r="A98" s="120"/>
      <c r="B98" s="10" t="s">
        <v>247</v>
      </c>
    </row>
    <row r="99" spans="1:2" ht="17.25" customHeight="1" x14ac:dyDescent="0.25">
      <c r="A99" s="120"/>
      <c r="B99" s="10" t="s">
        <v>248</v>
      </c>
    </row>
    <row r="100" spans="1:2" ht="17.25" customHeight="1" x14ac:dyDescent="0.25">
      <c r="A100" s="120"/>
      <c r="B100" s="10" t="s">
        <v>249</v>
      </c>
    </row>
    <row r="101" spans="1:2" ht="29.25" customHeight="1" x14ac:dyDescent="0.25">
      <c r="A101" s="120"/>
      <c r="B101" s="10" t="s">
        <v>250</v>
      </c>
    </row>
    <row r="102" spans="1:2" ht="21.75" customHeight="1" x14ac:dyDescent="0.25">
      <c r="A102" s="120"/>
      <c r="B102" s="11" t="s">
        <v>251</v>
      </c>
    </row>
    <row r="103" spans="1:2" ht="31.5" customHeight="1" x14ac:dyDescent="0.25">
      <c r="A103" s="120"/>
      <c r="B103" s="10" t="s">
        <v>252</v>
      </c>
    </row>
    <row r="104" spans="1:2" ht="15" customHeight="1" x14ac:dyDescent="0.25">
      <c r="A104" s="120"/>
      <c r="B104" s="10" t="s">
        <v>253</v>
      </c>
    </row>
    <row r="105" spans="1:2" ht="17.25" customHeight="1" x14ac:dyDescent="0.25">
      <c r="A105" s="120"/>
      <c r="B105" s="14">
        <v>7</v>
      </c>
    </row>
    <row r="106" spans="1:2" ht="18.75" customHeight="1" x14ac:dyDescent="0.25">
      <c r="A106" s="120"/>
      <c r="B106" s="10" t="s">
        <v>254</v>
      </c>
    </row>
    <row r="107" spans="1:2" ht="30.75" customHeight="1" x14ac:dyDescent="0.25">
      <c r="A107" s="120"/>
      <c r="B107" s="10" t="s">
        <v>255</v>
      </c>
    </row>
    <row r="108" spans="1:2" ht="15.95" customHeight="1" x14ac:dyDescent="0.25">
      <c r="A108" s="120"/>
      <c r="B108" s="14"/>
    </row>
    <row r="109" spans="1:2" ht="20.25" customHeight="1" x14ac:dyDescent="0.25">
      <c r="A109" s="120">
        <v>12</v>
      </c>
      <c r="B109" s="9" t="s">
        <v>336</v>
      </c>
    </row>
    <row r="110" spans="1:2" ht="20.25" customHeight="1" x14ac:dyDescent="0.25">
      <c r="A110" s="120"/>
      <c r="B110" s="10" t="s">
        <v>337</v>
      </c>
    </row>
    <row r="111" spans="1:2" ht="45" customHeight="1" x14ac:dyDescent="0.25">
      <c r="A111" s="120"/>
      <c r="B111" s="10" t="s">
        <v>338</v>
      </c>
    </row>
    <row r="112" spans="1:2" ht="15.95" customHeight="1" x14ac:dyDescent="0.25">
      <c r="A112" s="120"/>
      <c r="B112" s="10"/>
    </row>
    <row r="113" spans="1:2" ht="21" customHeight="1" x14ac:dyDescent="0.25">
      <c r="A113" s="120">
        <v>13</v>
      </c>
      <c r="B113" s="9" t="s">
        <v>339</v>
      </c>
    </row>
    <row r="114" spans="1:2" ht="18" customHeight="1" x14ac:dyDescent="0.25">
      <c r="A114" s="120"/>
      <c r="B114" s="10" t="s">
        <v>340</v>
      </c>
    </row>
    <row r="115" spans="1:2" ht="30" customHeight="1" x14ac:dyDescent="0.25">
      <c r="A115" s="120"/>
      <c r="B115" s="10" t="s">
        <v>341</v>
      </c>
    </row>
    <row r="116" spans="1:2" ht="30" customHeight="1" x14ac:dyDescent="0.25">
      <c r="A116" s="120"/>
      <c r="B116" s="10" t="s">
        <v>342</v>
      </c>
    </row>
    <row r="117" spans="1:2" ht="15.95" customHeight="1" x14ac:dyDescent="0.25">
      <c r="A117" s="120"/>
      <c r="B117" s="10"/>
    </row>
    <row r="118" spans="1:2" ht="20.25" customHeight="1" x14ac:dyDescent="0.25">
      <c r="A118" s="120">
        <v>14</v>
      </c>
      <c r="B118" s="9" t="s">
        <v>256</v>
      </c>
    </row>
    <row r="119" spans="1:2" ht="17.25" customHeight="1" x14ac:dyDescent="0.25">
      <c r="A119" s="120"/>
      <c r="B119" s="10" t="s">
        <v>257</v>
      </c>
    </row>
    <row r="120" spans="1:2" ht="17.25" customHeight="1" x14ac:dyDescent="0.25">
      <c r="A120" s="120"/>
      <c r="B120" s="10" t="s">
        <v>258</v>
      </c>
    </row>
    <row r="121" spans="1:2" ht="17.25" customHeight="1" x14ac:dyDescent="0.25">
      <c r="A121" s="120"/>
      <c r="B121" s="10" t="s">
        <v>259</v>
      </c>
    </row>
    <row r="122" spans="1:2" ht="17.25" customHeight="1" x14ac:dyDescent="0.25">
      <c r="A122" s="120"/>
      <c r="B122" s="10" t="s">
        <v>260</v>
      </c>
    </row>
    <row r="123" spans="1:2" ht="17.25" customHeight="1" x14ac:dyDescent="0.25">
      <c r="A123" s="120"/>
      <c r="B123" s="10" t="s">
        <v>261</v>
      </c>
    </row>
    <row r="124" spans="1:2" ht="31.5" customHeight="1" x14ac:dyDescent="0.25">
      <c r="A124" s="120"/>
      <c r="B124" s="10" t="s">
        <v>262</v>
      </c>
    </row>
    <row r="125" spans="1:2" ht="15.95" customHeight="1" x14ac:dyDescent="0.25">
      <c r="A125" s="120"/>
      <c r="B125" s="10"/>
    </row>
    <row r="126" spans="1:2" ht="19.5" customHeight="1" x14ac:dyDescent="0.25">
      <c r="A126" s="120">
        <v>15</v>
      </c>
      <c r="B126" s="9" t="s">
        <v>343</v>
      </c>
    </row>
    <row r="127" spans="1:2" ht="46.5" customHeight="1" x14ac:dyDescent="0.25">
      <c r="A127" s="120"/>
      <c r="B127" s="10" t="s">
        <v>345</v>
      </c>
    </row>
    <row r="128" spans="1:2" ht="45" customHeight="1" x14ac:dyDescent="0.25">
      <c r="A128" s="120"/>
      <c r="B128" s="10" t="s">
        <v>344</v>
      </c>
    </row>
    <row r="129" spans="1:2" ht="15.95" customHeight="1" x14ac:dyDescent="0.25">
      <c r="A129" s="120"/>
      <c r="B129" s="10"/>
    </row>
    <row r="130" spans="1:2" ht="20.25" customHeight="1" x14ac:dyDescent="0.25">
      <c r="A130" s="120">
        <v>16</v>
      </c>
      <c r="B130" s="9" t="s">
        <v>263</v>
      </c>
    </row>
    <row r="131" spans="1:2" ht="33.75" customHeight="1" x14ac:dyDescent="0.25">
      <c r="A131" s="120"/>
      <c r="B131" s="10" t="s">
        <v>264</v>
      </c>
    </row>
    <row r="132" spans="1:2" ht="30.75" customHeight="1" x14ac:dyDescent="0.25">
      <c r="A132" s="120"/>
      <c r="B132" s="10" t="s">
        <v>265</v>
      </c>
    </row>
    <row r="141" spans="1:2" x14ac:dyDescent="0.25">
      <c r="B141" s="121">
        <v>8</v>
      </c>
    </row>
  </sheetData>
  <mergeCells count="3">
    <mergeCell ref="A1:B1"/>
    <mergeCell ref="A2:B2"/>
    <mergeCell ref="A3:B3"/>
  </mergeCells>
  <phoneticPr fontId="17" type="noConversion"/>
  <pageMargins left="0.75" right="0.27" top="0.49" bottom="0.31" header="0.24" footer="0.1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3"/>
  <sheetViews>
    <sheetView topLeftCell="A17" workbookViewId="0">
      <selection activeCell="L17" sqref="L1:L65536"/>
    </sheetView>
  </sheetViews>
  <sheetFormatPr defaultRowHeight="15.75" x14ac:dyDescent="0.25"/>
  <cols>
    <col min="1" max="1" width="5.625" style="73" customWidth="1"/>
    <col min="2" max="2" width="14.125" style="73" customWidth="1"/>
    <col min="3" max="3" width="12.25" style="73" customWidth="1"/>
    <col min="4" max="4" width="13.25" style="73" customWidth="1"/>
    <col min="5" max="5" width="13.125" style="73" customWidth="1"/>
    <col min="6" max="6" width="2" style="73" customWidth="1"/>
    <col min="7" max="7" width="14.875" style="73" customWidth="1"/>
    <col min="8" max="8" width="8.625" style="73" customWidth="1"/>
    <col min="9" max="9" width="5.125" customWidth="1"/>
    <col min="10" max="10" width="16" customWidth="1"/>
    <col min="11" max="11" width="7" customWidth="1"/>
    <col min="12" max="12" width="14.625" hidden="1" customWidth="1"/>
    <col min="13" max="13" width="13.375" customWidth="1"/>
  </cols>
  <sheetData>
    <row r="1" spans="1:14" ht="17.25" customHeight="1" x14ac:dyDescent="0.25">
      <c r="A1" s="178" t="s">
        <v>1</v>
      </c>
      <c r="B1" s="177" t="s">
        <v>346</v>
      </c>
      <c r="C1" s="172"/>
      <c r="D1" s="172"/>
      <c r="E1" s="172"/>
      <c r="F1" s="172"/>
      <c r="G1" s="172"/>
      <c r="J1" s="1" t="s">
        <v>217</v>
      </c>
      <c r="M1" s="48"/>
    </row>
    <row r="2" spans="1:14" ht="13.5" customHeight="1" x14ac:dyDescent="0.25">
      <c r="G2" s="226" t="s">
        <v>347</v>
      </c>
      <c r="J2" t="s">
        <v>267</v>
      </c>
    </row>
    <row r="3" spans="1:14" ht="14.25" customHeight="1" x14ac:dyDescent="0.25">
      <c r="A3" s="74"/>
      <c r="B3" s="172"/>
      <c r="C3" s="172"/>
      <c r="D3" s="172"/>
      <c r="F3" s="179"/>
      <c r="G3" s="179" t="s">
        <v>544</v>
      </c>
    </row>
    <row r="4" spans="1:14" ht="9" customHeight="1" x14ac:dyDescent="0.25">
      <c r="A4" s="74"/>
      <c r="B4" s="172"/>
      <c r="C4" s="172"/>
      <c r="D4" s="172"/>
      <c r="F4" s="179"/>
      <c r="G4" s="179"/>
    </row>
    <row r="5" spans="1:14" s="201" customFormat="1" ht="15.95" customHeight="1" x14ac:dyDescent="0.25">
      <c r="A5" s="74">
        <v>1</v>
      </c>
      <c r="B5" s="172" t="s">
        <v>348</v>
      </c>
      <c r="C5" s="172"/>
      <c r="D5" s="172"/>
      <c r="E5" s="172"/>
      <c r="F5" s="180"/>
      <c r="G5" s="181">
        <f>SUM(G6:G7)</f>
        <v>6118244565</v>
      </c>
      <c r="H5" s="172"/>
      <c r="L5" s="268">
        <f>G5-BCDKT.Q2.15!D11</f>
        <v>0</v>
      </c>
      <c r="M5" s="172"/>
      <c r="N5" s="172"/>
    </row>
    <row r="6" spans="1:14" ht="15.95" customHeight="1" x14ac:dyDescent="0.25">
      <c r="A6" s="174"/>
      <c r="B6" s="73" t="s">
        <v>349</v>
      </c>
      <c r="F6" s="182"/>
      <c r="G6" s="183">
        <v>1092530495</v>
      </c>
      <c r="J6" t="s">
        <v>284</v>
      </c>
      <c r="M6" s="48"/>
      <c r="N6" s="48"/>
    </row>
    <row r="7" spans="1:14" ht="15.95" customHeight="1" x14ac:dyDescent="0.25">
      <c r="A7" s="174"/>
      <c r="B7" s="73" t="s">
        <v>377</v>
      </c>
      <c r="F7" s="182"/>
      <c r="G7" s="183">
        <v>5025714070</v>
      </c>
      <c r="J7" t="s">
        <v>285</v>
      </c>
      <c r="M7" s="48"/>
      <c r="N7" s="48"/>
    </row>
    <row r="8" spans="1:14" ht="9.75" customHeight="1" x14ac:dyDescent="0.25">
      <c r="A8" s="174"/>
      <c r="F8" s="180"/>
      <c r="G8" s="181"/>
      <c r="M8" s="48"/>
      <c r="N8" s="48"/>
    </row>
    <row r="9" spans="1:14" s="201" customFormat="1" ht="15.95" customHeight="1" x14ac:dyDescent="0.25">
      <c r="A9" s="74">
        <v>2</v>
      </c>
      <c r="B9" s="172" t="s">
        <v>481</v>
      </c>
      <c r="C9" s="172"/>
      <c r="D9" s="172"/>
      <c r="E9" s="172"/>
      <c r="F9" s="180"/>
      <c r="G9" s="181">
        <f>SUM(G10:G12)</f>
        <v>218001431</v>
      </c>
      <c r="H9" s="172"/>
      <c r="L9" s="268">
        <f>G9-BCDKT.Q2.15!D19</f>
        <v>0</v>
      </c>
      <c r="M9" s="172"/>
      <c r="N9" s="172"/>
    </row>
    <row r="10" spans="1:14" ht="15.95" customHeight="1" x14ac:dyDescent="0.25">
      <c r="A10" s="174"/>
      <c r="B10" s="73" t="s">
        <v>350</v>
      </c>
      <c r="F10" s="182"/>
      <c r="G10" s="183"/>
      <c r="M10" s="48"/>
      <c r="N10" s="48"/>
    </row>
    <row r="11" spans="1:14" ht="15.95" customHeight="1" x14ac:dyDescent="0.25">
      <c r="A11" s="174"/>
      <c r="B11" s="73" t="s">
        <v>351</v>
      </c>
      <c r="F11" s="182"/>
      <c r="G11" s="183"/>
      <c r="M11" s="48"/>
      <c r="N11" s="48"/>
    </row>
    <row r="12" spans="1:14" ht="15.95" customHeight="1" x14ac:dyDescent="0.25">
      <c r="A12" s="174"/>
      <c r="B12" s="73" t="s">
        <v>352</v>
      </c>
      <c r="F12" s="182"/>
      <c r="G12" s="184">
        <f>8001431+210000000</f>
        <v>218001431</v>
      </c>
      <c r="J12" t="s">
        <v>482</v>
      </c>
      <c r="M12" s="48"/>
      <c r="N12" s="48"/>
    </row>
    <row r="13" spans="1:14" ht="9" customHeight="1" x14ac:dyDescent="0.25">
      <c r="A13" s="174"/>
      <c r="F13" s="180"/>
      <c r="G13" s="181"/>
      <c r="M13" s="48"/>
      <c r="N13" s="48"/>
    </row>
    <row r="14" spans="1:14" s="201" customFormat="1" ht="15.95" customHeight="1" x14ac:dyDescent="0.25">
      <c r="A14" s="74">
        <v>3</v>
      </c>
      <c r="B14" s="172" t="s">
        <v>353</v>
      </c>
      <c r="C14" s="172"/>
      <c r="D14" s="172"/>
      <c r="E14" s="172"/>
      <c r="F14" s="180"/>
      <c r="G14" s="181">
        <f>SUM(G15:G19)</f>
        <v>32493052207</v>
      </c>
      <c r="H14" s="172"/>
      <c r="L14" s="268">
        <f>G14-BCDKT.Q2.15!D21</f>
        <v>0</v>
      </c>
      <c r="M14" s="172"/>
      <c r="N14" s="172"/>
    </row>
    <row r="15" spans="1:14" ht="15.95" customHeight="1" x14ac:dyDescent="0.25">
      <c r="A15" s="174"/>
      <c r="B15" s="73" t="s">
        <v>354</v>
      </c>
      <c r="F15" s="182"/>
      <c r="G15" s="183">
        <v>11187811709</v>
      </c>
      <c r="J15" t="s">
        <v>286</v>
      </c>
      <c r="M15" s="48"/>
      <c r="N15" s="48"/>
    </row>
    <row r="16" spans="1:14" ht="15.95" customHeight="1" x14ac:dyDescent="0.25">
      <c r="A16" s="174"/>
      <c r="B16" s="73" t="s">
        <v>355</v>
      </c>
      <c r="F16" s="182"/>
      <c r="G16" s="183">
        <v>20578285</v>
      </c>
      <c r="J16" t="s">
        <v>287</v>
      </c>
      <c r="M16" s="48"/>
      <c r="N16" s="48"/>
    </row>
    <row r="17" spans="1:15" ht="15.95" customHeight="1" x14ac:dyDescent="0.25">
      <c r="A17" s="174"/>
      <c r="B17" s="73" t="s">
        <v>356</v>
      </c>
      <c r="F17" s="182"/>
      <c r="G17" s="184"/>
      <c r="J17" t="s">
        <v>288</v>
      </c>
      <c r="M17" s="48"/>
      <c r="N17" s="48"/>
    </row>
    <row r="18" spans="1:15" ht="15.95" customHeight="1" x14ac:dyDescent="0.25">
      <c r="A18" s="174"/>
      <c r="B18" s="73" t="s">
        <v>357</v>
      </c>
      <c r="F18" s="182"/>
      <c r="G18" s="183">
        <v>21284662213</v>
      </c>
      <c r="J18" t="s">
        <v>289</v>
      </c>
      <c r="M18" s="48"/>
      <c r="N18" s="48"/>
    </row>
    <row r="19" spans="1:15" ht="15.95" customHeight="1" x14ac:dyDescent="0.25">
      <c r="A19" s="174"/>
      <c r="B19" s="73" t="s">
        <v>358</v>
      </c>
      <c r="F19" s="182"/>
      <c r="G19" s="183"/>
      <c r="J19" t="s">
        <v>290</v>
      </c>
      <c r="M19" s="48"/>
      <c r="N19" s="48"/>
    </row>
    <row r="20" spans="1:15" ht="8.25" customHeight="1" x14ac:dyDescent="0.25">
      <c r="A20" s="172"/>
      <c r="B20" s="172"/>
      <c r="C20" s="172"/>
      <c r="D20" s="74"/>
      <c r="E20" s="185"/>
      <c r="F20" s="180"/>
      <c r="G20" s="181"/>
    </row>
    <row r="21" spans="1:15" s="201" customFormat="1" ht="15.95" customHeight="1" x14ac:dyDescent="0.25">
      <c r="A21" s="74">
        <v>4</v>
      </c>
      <c r="B21" s="172" t="s">
        <v>378</v>
      </c>
      <c r="C21" s="172"/>
      <c r="D21" s="172"/>
      <c r="E21" s="172"/>
      <c r="F21" s="180"/>
      <c r="G21" s="181">
        <f>G22</f>
        <v>247713214</v>
      </c>
      <c r="H21" s="172"/>
      <c r="L21" s="268">
        <f>G21-BCDKT.Q2.15!D25-BCDKT.Q2.15!D50</f>
        <v>0</v>
      </c>
      <c r="M21" s="172"/>
      <c r="N21" s="172"/>
    </row>
    <row r="22" spans="1:15" s="2" customFormat="1" ht="15.95" customHeight="1" x14ac:dyDescent="0.25">
      <c r="A22" s="14"/>
      <c r="B22" s="73" t="s">
        <v>379</v>
      </c>
      <c r="C22" s="73"/>
      <c r="D22" s="73"/>
      <c r="E22" s="186"/>
      <c r="F22" s="188"/>
      <c r="G22" s="189">
        <v>247713214</v>
      </c>
      <c r="H22" s="73"/>
      <c r="J22" s="2" t="s">
        <v>291</v>
      </c>
      <c r="M22" s="73"/>
      <c r="N22" s="73"/>
      <c r="O22" s="73"/>
    </row>
    <row r="23" spans="1:15" ht="9" customHeight="1" x14ac:dyDescent="0.25">
      <c r="A23" s="14"/>
      <c r="E23" s="186"/>
      <c r="G23" s="190"/>
      <c r="M23" s="48"/>
      <c r="N23" s="48"/>
      <c r="O23" s="48"/>
    </row>
    <row r="24" spans="1:15" s="201" customFormat="1" ht="15.95" customHeight="1" x14ac:dyDescent="0.25">
      <c r="A24" s="74">
        <v>5</v>
      </c>
      <c r="B24" s="172" t="s">
        <v>380</v>
      </c>
      <c r="C24" s="172"/>
      <c r="D24" s="172"/>
      <c r="E24" s="172"/>
      <c r="F24" s="180"/>
      <c r="G24" s="181">
        <f>SUM(G25:G27)</f>
        <v>70888603156</v>
      </c>
      <c r="H24" s="172"/>
      <c r="M24" s="172"/>
      <c r="N24" s="172"/>
    </row>
    <row r="25" spans="1:15" ht="15.95" customHeight="1" x14ac:dyDescent="0.25">
      <c r="A25" s="174" t="s">
        <v>492</v>
      </c>
      <c r="B25" s="73" t="s">
        <v>359</v>
      </c>
      <c r="E25" s="186"/>
      <c r="F25" s="186"/>
      <c r="G25" s="190">
        <v>62884786356</v>
      </c>
      <c r="J25" t="s">
        <v>382</v>
      </c>
      <c r="M25" s="48"/>
      <c r="N25" s="48"/>
      <c r="O25" s="48"/>
    </row>
    <row r="26" spans="1:15" ht="15.95" customHeight="1" x14ac:dyDescent="0.25">
      <c r="A26" s="174" t="s">
        <v>493</v>
      </c>
      <c r="B26" s="73" t="s">
        <v>360</v>
      </c>
      <c r="E26" s="186"/>
      <c r="F26" s="186"/>
      <c r="G26" s="190">
        <v>2000000000</v>
      </c>
      <c r="J26" t="s">
        <v>383</v>
      </c>
      <c r="M26" s="48"/>
      <c r="N26" s="48"/>
      <c r="O26" s="48"/>
    </row>
    <row r="27" spans="1:15" ht="15.95" customHeight="1" x14ac:dyDescent="0.25">
      <c r="A27" s="174" t="s">
        <v>494</v>
      </c>
      <c r="B27" s="73" t="s">
        <v>381</v>
      </c>
      <c r="E27" s="186"/>
      <c r="F27" s="186"/>
      <c r="G27" s="190">
        <v>6003816800</v>
      </c>
      <c r="J27" t="s">
        <v>384</v>
      </c>
      <c r="M27" s="48"/>
      <c r="N27" s="48"/>
      <c r="O27" s="48"/>
    </row>
    <row r="28" spans="1:15" ht="9" customHeight="1" x14ac:dyDescent="0.25">
      <c r="E28" s="186"/>
      <c r="F28" s="192"/>
      <c r="G28" s="193"/>
      <c r="M28" s="48"/>
      <c r="N28" s="48"/>
      <c r="O28" s="48"/>
    </row>
    <row r="29" spans="1:15" s="201" customFormat="1" ht="15.95" customHeight="1" x14ac:dyDescent="0.25">
      <c r="A29" s="74">
        <v>6</v>
      </c>
      <c r="B29" s="172" t="s">
        <v>361</v>
      </c>
      <c r="C29" s="172"/>
      <c r="D29" s="172"/>
      <c r="E29" s="172"/>
      <c r="F29" s="180"/>
      <c r="G29" s="181">
        <f>SUM(G30:G33)</f>
        <v>1097413677</v>
      </c>
      <c r="H29" s="172"/>
      <c r="J29" s="201" t="s">
        <v>218</v>
      </c>
      <c r="L29" s="268">
        <f>G29-BCDKT.Q2.15!D57</f>
        <v>0</v>
      </c>
      <c r="M29" s="172"/>
      <c r="N29" s="172"/>
    </row>
    <row r="30" spans="1:15" ht="15.95" customHeight="1" x14ac:dyDescent="0.25">
      <c r="B30" s="73" t="s">
        <v>362</v>
      </c>
      <c r="F30" s="186"/>
      <c r="G30" s="190"/>
      <c r="J30" t="s">
        <v>294</v>
      </c>
      <c r="M30" s="48"/>
      <c r="N30" s="48"/>
      <c r="O30" s="48"/>
    </row>
    <row r="31" spans="1:15" ht="15.95" customHeight="1" x14ac:dyDescent="0.25">
      <c r="B31" s="73" t="s">
        <v>363</v>
      </c>
      <c r="F31" s="186"/>
      <c r="G31" s="195">
        <v>975506575</v>
      </c>
      <c r="J31" t="s">
        <v>292</v>
      </c>
      <c r="M31" s="48"/>
      <c r="N31" s="48"/>
      <c r="O31" s="48"/>
    </row>
    <row r="32" spans="1:15" ht="15.95" customHeight="1" x14ac:dyDescent="0.25">
      <c r="B32" s="73" t="s">
        <v>364</v>
      </c>
      <c r="F32" s="186"/>
      <c r="G32" s="190">
        <v>121007102</v>
      </c>
      <c r="J32" t="s">
        <v>293</v>
      </c>
      <c r="M32" s="48"/>
      <c r="N32" s="48"/>
      <c r="O32" s="48"/>
    </row>
    <row r="33" spans="1:15" ht="15.95" customHeight="1" x14ac:dyDescent="0.25">
      <c r="B33" s="73" t="s">
        <v>365</v>
      </c>
      <c r="F33" s="186"/>
      <c r="G33" s="190">
        <v>900000</v>
      </c>
      <c r="M33" s="48"/>
      <c r="N33" s="48"/>
      <c r="O33" s="48"/>
    </row>
    <row r="34" spans="1:15" ht="8.25" customHeight="1" x14ac:dyDescent="0.25">
      <c r="G34" s="212"/>
      <c r="M34" s="48"/>
      <c r="N34" s="48"/>
      <c r="O34" s="48"/>
    </row>
    <row r="35" spans="1:15" s="202" customFormat="1" ht="15" customHeight="1" x14ac:dyDescent="0.25">
      <c r="A35" s="74">
        <v>7</v>
      </c>
      <c r="B35" s="172" t="s">
        <v>385</v>
      </c>
      <c r="C35" s="172"/>
      <c r="D35" s="172"/>
      <c r="E35" s="172"/>
      <c r="F35" s="172"/>
      <c r="G35" s="269">
        <f>G36+G37</f>
        <v>1695015889</v>
      </c>
      <c r="H35" s="172"/>
      <c r="L35" s="270">
        <f>G35-BCDKT.Q2.15!D59</f>
        <v>0</v>
      </c>
      <c r="M35" s="122"/>
      <c r="N35" s="122"/>
      <c r="O35" s="122"/>
    </row>
    <row r="36" spans="1:15" ht="15" customHeight="1" x14ac:dyDescent="0.25">
      <c r="B36" s="73" t="s">
        <v>386</v>
      </c>
      <c r="G36" s="190">
        <v>76823125</v>
      </c>
      <c r="J36" t="s">
        <v>388</v>
      </c>
      <c r="M36" s="48"/>
      <c r="N36" s="48"/>
      <c r="O36" s="48"/>
    </row>
    <row r="37" spans="1:15" ht="15" customHeight="1" x14ac:dyDescent="0.25">
      <c r="B37" s="73" t="s">
        <v>387</v>
      </c>
      <c r="G37" s="190">
        <f>695771730+922421034</f>
        <v>1618192764</v>
      </c>
      <c r="J37" t="s">
        <v>486</v>
      </c>
      <c r="M37" s="48"/>
      <c r="N37" s="48"/>
      <c r="O37" s="48"/>
    </row>
    <row r="38" spans="1:15" ht="9.75" customHeight="1" x14ac:dyDescent="0.25">
      <c r="G38" s="212"/>
      <c r="M38" s="48"/>
      <c r="N38" s="48"/>
      <c r="O38" s="48"/>
    </row>
    <row r="39" spans="1:15" s="201" customFormat="1" ht="15.95" customHeight="1" x14ac:dyDescent="0.25">
      <c r="A39" s="74">
        <v>8</v>
      </c>
      <c r="B39" s="172" t="s">
        <v>366</v>
      </c>
      <c r="C39" s="172"/>
      <c r="D39" s="172"/>
      <c r="E39" s="172"/>
      <c r="F39" s="180"/>
      <c r="G39" s="181">
        <f>SUM(G40:G43)</f>
        <v>277214235</v>
      </c>
      <c r="H39" s="172"/>
      <c r="J39" s="201" t="s">
        <v>219</v>
      </c>
      <c r="L39" s="268">
        <f>G39-BCDKT.Q2.15!D61</f>
        <v>0</v>
      </c>
      <c r="M39" s="172"/>
      <c r="N39" s="172"/>
    </row>
    <row r="40" spans="1:15" ht="15.95" customHeight="1" x14ac:dyDescent="0.25">
      <c r="A40" s="194"/>
      <c r="B40" s="73" t="s">
        <v>367</v>
      </c>
      <c r="E40" s="186"/>
      <c r="F40" s="186"/>
      <c r="G40" s="190">
        <v>104038054</v>
      </c>
      <c r="J40" t="s">
        <v>295</v>
      </c>
      <c r="M40" s="48"/>
      <c r="N40" s="48"/>
      <c r="O40" s="48"/>
    </row>
    <row r="41" spans="1:15" ht="15.95" customHeight="1" x14ac:dyDescent="0.25">
      <c r="B41" s="73" t="s">
        <v>266</v>
      </c>
      <c r="F41" s="186"/>
      <c r="G41" s="190">
        <v>121648766</v>
      </c>
      <c r="J41" s="28" t="s">
        <v>487</v>
      </c>
      <c r="M41" s="48"/>
      <c r="N41" s="48"/>
      <c r="O41" s="48"/>
    </row>
    <row r="42" spans="1:15" ht="15.95" customHeight="1" x14ac:dyDescent="0.25">
      <c r="B42" s="73" t="s">
        <v>368</v>
      </c>
      <c r="E42" s="186"/>
      <c r="F42" s="186"/>
      <c r="G42" s="190"/>
      <c r="M42" s="48"/>
      <c r="N42" s="48"/>
      <c r="O42" s="48"/>
    </row>
    <row r="43" spans="1:15" ht="15.95" customHeight="1" x14ac:dyDescent="0.25">
      <c r="B43" s="73" t="s">
        <v>369</v>
      </c>
      <c r="E43" s="186"/>
      <c r="F43" s="186"/>
      <c r="G43" s="190">
        <v>51527415</v>
      </c>
      <c r="J43" t="s">
        <v>296</v>
      </c>
      <c r="M43" s="48"/>
      <c r="N43" s="48"/>
      <c r="O43" s="48"/>
    </row>
    <row r="44" spans="1:15" ht="9" customHeight="1" x14ac:dyDescent="0.25">
      <c r="D44" s="172"/>
      <c r="E44" s="186"/>
      <c r="G44" s="212"/>
    </row>
    <row r="45" spans="1:15" s="201" customFormat="1" ht="15.95" customHeight="1" x14ac:dyDescent="0.25">
      <c r="A45" s="74">
        <v>9</v>
      </c>
      <c r="B45" s="172" t="s">
        <v>370</v>
      </c>
      <c r="C45" s="194"/>
      <c r="D45" s="185"/>
      <c r="E45" s="185"/>
      <c r="F45" s="185"/>
      <c r="G45" s="191">
        <f>SUM(G46:G48)</f>
        <v>58120058929</v>
      </c>
      <c r="H45" s="172"/>
      <c r="J45" s="201" t="s">
        <v>220</v>
      </c>
      <c r="M45" s="172"/>
      <c r="N45" s="172"/>
      <c r="O45" s="172"/>
    </row>
    <row r="46" spans="1:15" ht="15.95" customHeight="1" x14ac:dyDescent="0.25">
      <c r="A46" s="174"/>
      <c r="B46" s="73" t="s">
        <v>371</v>
      </c>
      <c r="D46" s="186"/>
      <c r="E46" s="186"/>
      <c r="F46" s="186"/>
      <c r="G46" s="190">
        <v>42000000000</v>
      </c>
      <c r="L46" s="3">
        <f>G46-BCDKT.Q2.15!D77</f>
        <v>0</v>
      </c>
      <c r="M46" s="48"/>
      <c r="N46" s="48"/>
      <c r="O46" s="48"/>
    </row>
    <row r="47" spans="1:15" ht="15.95" customHeight="1" x14ac:dyDescent="0.25">
      <c r="A47" s="174"/>
      <c r="B47" s="73" t="s">
        <v>372</v>
      </c>
      <c r="D47" s="172"/>
      <c r="E47" s="186"/>
      <c r="G47" s="190">
        <v>3849809091</v>
      </c>
      <c r="L47" s="3">
        <f>G47-BCDKT.Q2.15!D78</f>
        <v>0</v>
      </c>
      <c r="M47" s="48"/>
      <c r="N47" s="48"/>
      <c r="O47" s="48"/>
    </row>
    <row r="48" spans="1:15" ht="15.95" customHeight="1" x14ac:dyDescent="0.25">
      <c r="A48" s="174"/>
      <c r="B48" s="73" t="s">
        <v>373</v>
      </c>
      <c r="D48" s="186"/>
      <c r="E48" s="186"/>
      <c r="F48" s="186"/>
      <c r="G48" s="190">
        <v>12270249838</v>
      </c>
      <c r="L48" s="3">
        <f>G48-BCDKT.Q2.15!D79</f>
        <v>0</v>
      </c>
      <c r="M48" s="48"/>
      <c r="N48" s="48"/>
      <c r="O48" s="48"/>
    </row>
    <row r="49" spans="1:15" ht="8.25" customHeight="1" x14ac:dyDescent="0.25">
      <c r="D49" s="186"/>
      <c r="E49" s="186"/>
      <c r="F49" s="186"/>
      <c r="G49" s="190"/>
      <c r="M49" s="48"/>
      <c r="N49" s="48"/>
      <c r="O49" s="48"/>
    </row>
    <row r="50" spans="1:15" s="201" customFormat="1" ht="15.95" customHeight="1" x14ac:dyDescent="0.25">
      <c r="A50" s="74">
        <v>10</v>
      </c>
      <c r="B50" s="172" t="s">
        <v>374</v>
      </c>
      <c r="C50" s="172"/>
      <c r="D50" s="185"/>
      <c r="E50" s="185"/>
      <c r="F50" s="185"/>
      <c r="G50" s="185">
        <f>SUM(G51:G52)</f>
        <v>42000000000</v>
      </c>
      <c r="H50" s="172"/>
      <c r="M50" s="172"/>
      <c r="N50" s="172"/>
      <c r="O50" s="172"/>
    </row>
    <row r="51" spans="1:15" ht="15.95" customHeight="1" x14ac:dyDescent="0.25">
      <c r="A51" s="14"/>
      <c r="B51" s="73" t="s">
        <v>375</v>
      </c>
      <c r="D51" s="186"/>
      <c r="E51" s="186"/>
      <c r="F51" s="186"/>
      <c r="G51" s="186">
        <v>22246660000</v>
      </c>
      <c r="M51" s="48"/>
      <c r="N51" s="48"/>
      <c r="O51" s="48"/>
    </row>
    <row r="52" spans="1:15" ht="15.95" customHeight="1" x14ac:dyDescent="0.25">
      <c r="A52" s="14"/>
      <c r="B52" s="73" t="s">
        <v>376</v>
      </c>
      <c r="D52" s="186"/>
      <c r="E52" s="186"/>
      <c r="F52" s="186"/>
      <c r="G52" s="186">
        <v>19753340000</v>
      </c>
      <c r="M52" s="48"/>
      <c r="N52" s="48"/>
      <c r="O52" s="48"/>
    </row>
    <row r="53" spans="1:15" ht="15.95" customHeight="1" x14ac:dyDescent="0.25">
      <c r="A53" s="14"/>
      <c r="B53" s="194"/>
      <c r="D53" s="172"/>
      <c r="E53" s="196"/>
    </row>
    <row r="54" spans="1:15" ht="15.95" customHeight="1" x14ac:dyDescent="0.25">
      <c r="A54" s="14"/>
      <c r="B54" s="194"/>
      <c r="C54" s="172"/>
      <c r="D54" s="196"/>
      <c r="E54" s="196"/>
      <c r="F54" s="185"/>
      <c r="G54" s="185"/>
    </row>
    <row r="55" spans="1:15" ht="15.95" customHeight="1" x14ac:dyDescent="0.25">
      <c r="A55" s="14"/>
      <c r="B55" s="194"/>
      <c r="C55" s="172"/>
      <c r="D55" s="196"/>
      <c r="E55" s="196"/>
      <c r="F55" s="196"/>
      <c r="G55" s="196"/>
    </row>
    <row r="56" spans="1:15" ht="15.95" customHeight="1" x14ac:dyDescent="0.25">
      <c r="A56" s="74"/>
      <c r="B56" s="172"/>
      <c r="C56" s="197"/>
      <c r="D56" s="198"/>
      <c r="E56" s="198"/>
      <c r="F56" s="179"/>
      <c r="G56" s="179"/>
    </row>
    <row r="57" spans="1:15" ht="15.95" customHeight="1" x14ac:dyDescent="0.25">
      <c r="D57" s="186"/>
      <c r="E57" s="186"/>
      <c r="F57" s="186"/>
      <c r="G57" s="186"/>
    </row>
    <row r="58" spans="1:15" ht="15.95" customHeight="1" x14ac:dyDescent="0.25">
      <c r="D58" s="186"/>
      <c r="F58" s="186"/>
      <c r="G58" s="186"/>
    </row>
    <row r="59" spans="1:15" ht="15.95" customHeight="1" x14ac:dyDescent="0.25">
      <c r="E59" s="186"/>
      <c r="F59" s="199"/>
      <c r="G59" s="199"/>
    </row>
    <row r="60" spans="1:15" ht="15.95" customHeight="1" x14ac:dyDescent="0.25">
      <c r="C60" s="172"/>
      <c r="E60" s="186"/>
      <c r="F60" s="200"/>
      <c r="G60" s="200"/>
    </row>
    <row r="61" spans="1:15" ht="18" customHeight="1" x14ac:dyDescent="0.25"/>
    <row r="62" spans="1:15" ht="18" customHeight="1" x14ac:dyDescent="0.25"/>
    <row r="63" spans="1:15" ht="18" customHeight="1" x14ac:dyDescent="0.25"/>
    <row r="64" spans="1:15"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sheetData>
  <phoneticPr fontId="0" type="noConversion"/>
  <pageMargins left="0.89" right="0.45" top="0.26" bottom="0.24" header="0.17" footer="0.17"/>
  <pageSetup fitToWidth="0" fitToHeight="0" orientation="portrait" r:id="rId1"/>
  <headerFooter alignWithMargins="0">
    <oddFooter>&amp;C9</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5"/>
  <sheetViews>
    <sheetView topLeftCell="C1" workbookViewId="0">
      <selection activeCell="S12" sqref="S12"/>
    </sheetView>
  </sheetViews>
  <sheetFormatPr defaultRowHeight="14.25" x14ac:dyDescent="0.2"/>
  <cols>
    <col min="1" max="1" width="18.875" style="2" customWidth="1"/>
    <col min="2" max="2" width="12.875" style="2" customWidth="1"/>
    <col min="3" max="3" width="13.875" style="2" customWidth="1"/>
    <col min="4" max="4" width="14" style="2" customWidth="1"/>
    <col min="5" max="5" width="11.75" style="2" customWidth="1"/>
    <col min="6" max="6" width="15.125" style="2" customWidth="1"/>
    <col min="7" max="7" width="3.875" style="2" customWidth="1"/>
    <col min="8" max="8" width="13.75" style="2" hidden="1" customWidth="1"/>
    <col min="9" max="9" width="19.75" style="2" hidden="1" customWidth="1"/>
    <col min="10" max="10" width="11.875" style="2" hidden="1" customWidth="1"/>
    <col min="11" max="11" width="11.25" style="2" hidden="1" customWidth="1"/>
    <col min="12" max="12" width="5.75" style="2" hidden="1" customWidth="1"/>
    <col min="13" max="13" width="12.75" style="2" hidden="1" customWidth="1"/>
    <col min="14" max="14" width="0" style="2" hidden="1" customWidth="1"/>
    <col min="15" max="16384" width="9" style="2"/>
  </cols>
  <sheetData>
    <row r="1" spans="1:14" ht="15.95" customHeight="1" x14ac:dyDescent="0.25">
      <c r="A1" s="172" t="s">
        <v>483</v>
      </c>
      <c r="B1" s="172"/>
      <c r="C1" s="73"/>
      <c r="D1" s="73"/>
      <c r="E1" s="73"/>
      <c r="F1" s="73"/>
    </row>
    <row r="2" spans="1:14" ht="15.95" customHeight="1" x14ac:dyDescent="0.25">
      <c r="A2" s="172"/>
      <c r="B2" s="172"/>
      <c r="C2" s="73"/>
      <c r="D2" s="73"/>
      <c r="E2" s="73"/>
      <c r="F2" s="73"/>
      <c r="H2" s="16" t="s">
        <v>298</v>
      </c>
    </row>
    <row r="3" spans="1:14" ht="15.95" customHeight="1" thickBot="1" x14ac:dyDescent="0.25">
      <c r="A3" s="221" t="s">
        <v>389</v>
      </c>
      <c r="B3" s="221" t="s">
        <v>390</v>
      </c>
      <c r="C3" s="221" t="s">
        <v>393</v>
      </c>
      <c r="D3" s="221" t="s">
        <v>394</v>
      </c>
      <c r="E3" s="221" t="s">
        <v>396</v>
      </c>
      <c r="F3" s="221" t="s">
        <v>398</v>
      </c>
      <c r="H3" s="16" t="s">
        <v>545</v>
      </c>
    </row>
    <row r="4" spans="1:14" ht="15.95" customHeight="1" x14ac:dyDescent="0.2">
      <c r="A4" s="222"/>
      <c r="B4" s="222" t="s">
        <v>391</v>
      </c>
      <c r="C4" s="222" t="s">
        <v>392</v>
      </c>
      <c r="D4" s="222" t="s">
        <v>395</v>
      </c>
      <c r="E4" s="222" t="s">
        <v>397</v>
      </c>
      <c r="F4" s="222"/>
      <c r="H4" s="22" t="s">
        <v>202</v>
      </c>
      <c r="I4" s="22" t="s">
        <v>203</v>
      </c>
      <c r="J4" s="22" t="s">
        <v>204</v>
      </c>
      <c r="K4" s="22" t="s">
        <v>205</v>
      </c>
      <c r="L4" s="22" t="s">
        <v>206</v>
      </c>
      <c r="M4" s="23" t="s">
        <v>272</v>
      </c>
    </row>
    <row r="5" spans="1:14" ht="15.95" customHeight="1" x14ac:dyDescent="0.25">
      <c r="A5" s="203" t="s">
        <v>399</v>
      </c>
      <c r="B5" s="204">
        <v>0</v>
      </c>
      <c r="C5" s="205">
        <v>0</v>
      </c>
      <c r="D5" s="205">
        <v>0</v>
      </c>
      <c r="E5" s="205">
        <v>0</v>
      </c>
      <c r="F5" s="206">
        <v>0</v>
      </c>
      <c r="H5" s="31">
        <v>0</v>
      </c>
      <c r="I5" s="31">
        <v>0</v>
      </c>
      <c r="J5" s="31">
        <v>0</v>
      </c>
      <c r="K5" s="31">
        <v>0</v>
      </c>
      <c r="L5" s="31">
        <v>0</v>
      </c>
      <c r="M5" s="44">
        <v>0</v>
      </c>
    </row>
    <row r="6" spans="1:14" ht="15.95" customHeight="1" x14ac:dyDescent="0.25">
      <c r="A6" s="207" t="s">
        <v>400</v>
      </c>
      <c r="B6" s="204">
        <v>18195757882</v>
      </c>
      <c r="C6" s="204">
        <v>112851606421</v>
      </c>
      <c r="D6" s="204">
        <v>4992747787</v>
      </c>
      <c r="E6" s="204">
        <v>214353365</v>
      </c>
      <c r="F6" s="208">
        <f t="shared" ref="F6:F13" si="0">SUM(B6:E6)</f>
        <v>136254465455</v>
      </c>
      <c r="H6" s="32">
        <v>18195757882</v>
      </c>
      <c r="I6" s="32">
        <v>112851606421</v>
      </c>
      <c r="J6" s="32">
        <v>4992747787</v>
      </c>
      <c r="K6" s="32">
        <v>214353365</v>
      </c>
      <c r="L6" s="32">
        <v>0</v>
      </c>
      <c r="M6" s="45">
        <v>134896465455</v>
      </c>
      <c r="N6" s="47"/>
    </row>
    <row r="7" spans="1:14" ht="15.95" customHeight="1" x14ac:dyDescent="0.25">
      <c r="A7" s="207" t="s">
        <v>401</v>
      </c>
      <c r="B7" s="204">
        <v>0</v>
      </c>
      <c r="C7" s="204"/>
      <c r="D7" s="204">
        <v>640000000</v>
      </c>
      <c r="E7" s="204">
        <v>0</v>
      </c>
      <c r="F7" s="208">
        <f t="shared" si="0"/>
        <v>640000000</v>
      </c>
      <c r="H7" s="32">
        <v>0</v>
      </c>
      <c r="I7" s="32"/>
      <c r="J7" s="32">
        <v>640000000</v>
      </c>
      <c r="K7" s="32">
        <v>0</v>
      </c>
      <c r="L7" s="32">
        <v>0</v>
      </c>
      <c r="M7" s="45">
        <v>1325000000</v>
      </c>
    </row>
    <row r="8" spans="1:14" ht="15.95" customHeight="1" x14ac:dyDescent="0.25">
      <c r="A8" s="207" t="s">
        <v>403</v>
      </c>
      <c r="B8" s="204"/>
      <c r="C8" s="204">
        <v>0</v>
      </c>
      <c r="D8" s="204">
        <v>0</v>
      </c>
      <c r="E8" s="204">
        <v>0</v>
      </c>
      <c r="F8" s="208">
        <f t="shared" si="0"/>
        <v>0</v>
      </c>
      <c r="H8" s="32">
        <v>0</v>
      </c>
      <c r="I8" s="32">
        <v>0</v>
      </c>
      <c r="J8" s="32">
        <v>0</v>
      </c>
      <c r="K8" s="32">
        <v>0</v>
      </c>
      <c r="L8" s="32">
        <v>0</v>
      </c>
      <c r="M8" s="45">
        <v>0</v>
      </c>
    </row>
    <row r="9" spans="1:14" ht="15.95" customHeight="1" x14ac:dyDescent="0.25">
      <c r="A9" s="207" t="s">
        <v>402</v>
      </c>
      <c r="B9" s="204">
        <v>0</v>
      </c>
      <c r="C9" s="204">
        <v>0</v>
      </c>
      <c r="D9" s="204">
        <v>0</v>
      </c>
      <c r="E9" s="204">
        <v>0</v>
      </c>
      <c r="F9" s="208">
        <f t="shared" si="0"/>
        <v>0</v>
      </c>
      <c r="H9" s="32">
        <v>0</v>
      </c>
      <c r="I9" s="32">
        <v>0</v>
      </c>
      <c r="J9" s="32">
        <v>0</v>
      </c>
      <c r="K9" s="32">
        <v>0</v>
      </c>
      <c r="L9" s="32">
        <v>0</v>
      </c>
      <c r="M9" s="45">
        <v>0</v>
      </c>
    </row>
    <row r="10" spans="1:14" ht="15.95" customHeight="1" x14ac:dyDescent="0.25">
      <c r="A10" s="207" t="s">
        <v>409</v>
      </c>
      <c r="B10" s="204">
        <v>0</v>
      </c>
      <c r="C10" s="204">
        <v>0</v>
      </c>
      <c r="D10" s="204">
        <v>0</v>
      </c>
      <c r="E10" s="204">
        <v>0</v>
      </c>
      <c r="F10" s="208">
        <f t="shared" si="0"/>
        <v>0</v>
      </c>
      <c r="H10" s="32">
        <v>0</v>
      </c>
      <c r="I10" s="32">
        <v>0</v>
      </c>
      <c r="J10" s="32">
        <v>0</v>
      </c>
      <c r="K10" s="32">
        <v>0</v>
      </c>
      <c r="L10" s="32">
        <v>0</v>
      </c>
      <c r="M10" s="45">
        <v>0</v>
      </c>
    </row>
    <row r="11" spans="1:14" ht="15.95" customHeight="1" x14ac:dyDescent="0.25">
      <c r="A11" s="207" t="s">
        <v>404</v>
      </c>
      <c r="B11" s="204">
        <v>0</v>
      </c>
      <c r="C11" s="204">
        <v>0</v>
      </c>
      <c r="D11" s="204">
        <v>0</v>
      </c>
      <c r="E11" s="204">
        <v>0</v>
      </c>
      <c r="F11" s="208">
        <f t="shared" si="0"/>
        <v>0</v>
      </c>
      <c r="H11" s="32">
        <v>0</v>
      </c>
      <c r="I11" s="32">
        <v>0</v>
      </c>
      <c r="J11" s="32">
        <v>0</v>
      </c>
      <c r="K11" s="32">
        <v>0</v>
      </c>
      <c r="L11" s="32">
        <v>0</v>
      </c>
      <c r="M11" s="45">
        <v>0</v>
      </c>
    </row>
    <row r="12" spans="1:14" ht="15.95" customHeight="1" x14ac:dyDescent="0.25">
      <c r="A12" s="207" t="s">
        <v>405</v>
      </c>
      <c r="B12" s="204"/>
      <c r="C12" s="204"/>
      <c r="D12" s="204"/>
      <c r="E12" s="204"/>
      <c r="F12" s="208">
        <f t="shared" si="0"/>
        <v>0</v>
      </c>
      <c r="H12" s="32">
        <v>0</v>
      </c>
      <c r="I12" s="32">
        <v>0</v>
      </c>
      <c r="J12" s="32">
        <v>0</v>
      </c>
      <c r="K12" s="32">
        <v>0</v>
      </c>
      <c r="L12" s="32">
        <v>0</v>
      </c>
      <c r="M12" s="45">
        <v>0</v>
      </c>
    </row>
    <row r="13" spans="1:14" ht="15.95" customHeight="1" x14ac:dyDescent="0.25">
      <c r="A13" s="207" t="s">
        <v>406</v>
      </c>
      <c r="B13" s="204">
        <f>B6+B7+B8+B9+B10-B11-B12</f>
        <v>18195757882</v>
      </c>
      <c r="C13" s="204">
        <f>C6+C7+C8+C9+C10-C11-C12</f>
        <v>112851606421</v>
      </c>
      <c r="D13" s="204">
        <f>D6+D7+D8+D9+D10-D11-D12</f>
        <v>5632747787</v>
      </c>
      <c r="E13" s="204">
        <f>E6+E7+E8+E9+E10-E11-E12</f>
        <v>214353365</v>
      </c>
      <c r="F13" s="208">
        <f t="shared" si="0"/>
        <v>136894465455</v>
      </c>
      <c r="H13" s="32">
        <v>18195757882</v>
      </c>
      <c r="I13" s="32">
        <v>112851606421</v>
      </c>
      <c r="J13" s="32">
        <v>5632747787</v>
      </c>
      <c r="K13" s="32">
        <v>214353365</v>
      </c>
      <c r="L13" s="32">
        <v>0</v>
      </c>
      <c r="M13" s="45">
        <v>136894465455</v>
      </c>
      <c r="N13" s="45"/>
    </row>
    <row r="14" spans="1:14" ht="15.95" customHeight="1" x14ac:dyDescent="0.25">
      <c r="A14" s="219" t="s">
        <v>407</v>
      </c>
      <c r="B14" s="204">
        <v>0</v>
      </c>
      <c r="C14" s="204">
        <v>0</v>
      </c>
      <c r="D14" s="204">
        <v>0</v>
      </c>
      <c r="E14" s="204">
        <v>0</v>
      </c>
      <c r="F14" s="208">
        <v>0</v>
      </c>
      <c r="H14" s="31">
        <v>0</v>
      </c>
      <c r="I14" s="31">
        <v>0</v>
      </c>
      <c r="J14" s="31">
        <v>0</v>
      </c>
      <c r="K14" s="31">
        <v>0</v>
      </c>
      <c r="L14" s="31">
        <v>0</v>
      </c>
      <c r="M14" s="44">
        <v>0</v>
      </c>
    </row>
    <row r="15" spans="1:14" ht="15.95" customHeight="1" x14ac:dyDescent="0.25">
      <c r="A15" s="207" t="s">
        <v>400</v>
      </c>
      <c r="B15" s="204">
        <v>6847392032</v>
      </c>
      <c r="C15" s="204">
        <v>69725168934</v>
      </c>
      <c r="D15" s="204">
        <v>3794760680</v>
      </c>
      <c r="E15" s="204">
        <v>184969142</v>
      </c>
      <c r="F15" s="208">
        <f t="shared" ref="F15:F24" si="1">SUM(B15:E15)</f>
        <v>80552290788</v>
      </c>
      <c r="H15" s="32">
        <v>6847392032</v>
      </c>
      <c r="I15" s="32">
        <v>69725168934</v>
      </c>
      <c r="J15" s="32">
        <v>3794760680</v>
      </c>
      <c r="K15" s="32">
        <v>184969142</v>
      </c>
      <c r="L15" s="32">
        <v>0</v>
      </c>
      <c r="M15" s="45">
        <v>80552290788</v>
      </c>
    </row>
    <row r="16" spans="1:14" ht="15.95" customHeight="1" x14ac:dyDescent="0.25">
      <c r="A16" s="207" t="s">
        <v>408</v>
      </c>
      <c r="B16" s="204">
        <v>338155965</v>
      </c>
      <c r="C16" s="204">
        <v>2239420163</v>
      </c>
      <c r="D16" s="204">
        <v>97076601</v>
      </c>
      <c r="E16" s="204">
        <v>4894272</v>
      </c>
      <c r="F16" s="208">
        <f t="shared" si="1"/>
        <v>2679547001</v>
      </c>
      <c r="H16" s="32">
        <v>338155965</v>
      </c>
      <c r="I16" s="32">
        <v>2239420163</v>
      </c>
      <c r="J16" s="32">
        <v>97076601</v>
      </c>
      <c r="K16" s="32">
        <v>4894272</v>
      </c>
      <c r="L16" s="32">
        <v>0</v>
      </c>
      <c r="M16" s="45">
        <v>2679547001</v>
      </c>
    </row>
    <row r="17" spans="1:13" ht="15.95" customHeight="1" x14ac:dyDescent="0.25">
      <c r="A17" s="207" t="s">
        <v>402</v>
      </c>
      <c r="B17" s="204">
        <v>0</v>
      </c>
      <c r="C17" s="204">
        <v>0</v>
      </c>
      <c r="D17" s="204">
        <v>0</v>
      </c>
      <c r="E17" s="204">
        <v>0</v>
      </c>
      <c r="F17" s="208">
        <f t="shared" si="1"/>
        <v>0</v>
      </c>
      <c r="H17" s="32">
        <v>0</v>
      </c>
      <c r="I17" s="32">
        <v>0</v>
      </c>
      <c r="J17" s="32">
        <v>0</v>
      </c>
      <c r="K17" s="32">
        <v>0</v>
      </c>
      <c r="L17" s="32">
        <v>0</v>
      </c>
      <c r="M17" s="45">
        <v>0</v>
      </c>
    </row>
    <row r="18" spans="1:13" ht="15.95" customHeight="1" x14ac:dyDescent="0.25">
      <c r="A18" s="207" t="s">
        <v>409</v>
      </c>
      <c r="B18" s="204">
        <v>0</v>
      </c>
      <c r="C18" s="204">
        <v>0</v>
      </c>
      <c r="D18" s="204">
        <v>0</v>
      </c>
      <c r="E18" s="204">
        <v>0</v>
      </c>
      <c r="F18" s="208">
        <f t="shared" si="1"/>
        <v>0</v>
      </c>
      <c r="H18" s="32">
        <v>0</v>
      </c>
      <c r="I18" s="32">
        <v>0</v>
      </c>
      <c r="J18" s="32">
        <v>0</v>
      </c>
      <c r="K18" s="32">
        <v>0</v>
      </c>
      <c r="L18" s="32">
        <v>0</v>
      </c>
      <c r="M18" s="45">
        <v>0</v>
      </c>
    </row>
    <row r="19" spans="1:13" ht="15.95" customHeight="1" x14ac:dyDescent="0.25">
      <c r="A19" s="207" t="s">
        <v>404</v>
      </c>
      <c r="B19" s="204">
        <v>0</v>
      </c>
      <c r="C19" s="204">
        <v>0</v>
      </c>
      <c r="D19" s="204">
        <v>0</v>
      </c>
      <c r="E19" s="204">
        <v>0</v>
      </c>
      <c r="F19" s="208">
        <f t="shared" si="1"/>
        <v>0</v>
      </c>
      <c r="H19" s="32">
        <v>0</v>
      </c>
      <c r="I19" s="32">
        <v>0</v>
      </c>
      <c r="J19" s="32">
        <v>0</v>
      </c>
      <c r="K19" s="32">
        <v>0</v>
      </c>
      <c r="L19" s="32">
        <v>0</v>
      </c>
      <c r="M19" s="45">
        <v>0</v>
      </c>
    </row>
    <row r="20" spans="1:13" ht="15.95" customHeight="1" x14ac:dyDescent="0.25">
      <c r="A20" s="207" t="s">
        <v>405</v>
      </c>
      <c r="B20" s="204"/>
      <c r="C20" s="204"/>
      <c r="D20" s="204"/>
      <c r="E20" s="204"/>
      <c r="F20" s="208">
        <f t="shared" si="1"/>
        <v>0</v>
      </c>
      <c r="H20" s="32">
        <v>0</v>
      </c>
      <c r="I20" s="32">
        <v>0</v>
      </c>
      <c r="J20" s="32">
        <v>0</v>
      </c>
      <c r="K20" s="32">
        <v>0</v>
      </c>
      <c r="L20" s="32">
        <v>0</v>
      </c>
      <c r="M20" s="45">
        <v>0</v>
      </c>
    </row>
    <row r="21" spans="1:13" ht="15.95" customHeight="1" x14ac:dyDescent="0.25">
      <c r="A21" s="207" t="s">
        <v>406</v>
      </c>
      <c r="B21" s="204">
        <f>B15+B16+B17+B18-B19-B20</f>
        <v>7185547997</v>
      </c>
      <c r="C21" s="204">
        <f>C15+C16+C17+C18-C19-C20</f>
        <v>71964589097</v>
      </c>
      <c r="D21" s="204">
        <f>D15+D16+D17+D18-D19-D20</f>
        <v>3891837281</v>
      </c>
      <c r="E21" s="204">
        <f>E15+E16+E17+E18-E19-E20</f>
        <v>189863414</v>
      </c>
      <c r="F21" s="208">
        <f t="shared" si="1"/>
        <v>83231837789</v>
      </c>
      <c r="H21" s="32">
        <v>7185547997</v>
      </c>
      <c r="I21" s="32">
        <v>71964589097</v>
      </c>
      <c r="J21" s="32">
        <v>3891837281</v>
      </c>
      <c r="K21" s="32">
        <v>189863414</v>
      </c>
      <c r="L21" s="32">
        <v>0</v>
      </c>
      <c r="M21" s="45">
        <v>83231837789</v>
      </c>
    </row>
    <row r="22" spans="1:13" ht="15.95" customHeight="1" x14ac:dyDescent="0.25">
      <c r="A22" s="219" t="s">
        <v>410</v>
      </c>
      <c r="B22" s="204">
        <v>0</v>
      </c>
      <c r="C22" s="204">
        <v>0</v>
      </c>
      <c r="D22" s="204">
        <v>0</v>
      </c>
      <c r="E22" s="204">
        <v>0</v>
      </c>
      <c r="F22" s="208">
        <v>0</v>
      </c>
      <c r="H22" s="31">
        <v>0</v>
      </c>
      <c r="I22" s="31">
        <v>0</v>
      </c>
      <c r="J22" s="31">
        <v>0</v>
      </c>
      <c r="K22" s="31">
        <v>0</v>
      </c>
      <c r="L22" s="31">
        <v>0</v>
      </c>
      <c r="M22" s="44">
        <v>0</v>
      </c>
    </row>
    <row r="23" spans="1:13" ht="15.95" customHeight="1" x14ac:dyDescent="0.25">
      <c r="A23" s="207" t="s">
        <v>411</v>
      </c>
      <c r="B23" s="204">
        <f>B6-B15</f>
        <v>11348365850</v>
      </c>
      <c r="C23" s="204">
        <f>C6-C15</f>
        <v>43126437487</v>
      </c>
      <c r="D23" s="204">
        <f>D6-D15</f>
        <v>1197987107</v>
      </c>
      <c r="E23" s="204">
        <f>E6-E15</f>
        <v>29384223</v>
      </c>
      <c r="F23" s="208">
        <f t="shared" si="1"/>
        <v>55702174667</v>
      </c>
      <c r="H23" s="32">
        <v>11348365850</v>
      </c>
      <c r="I23" s="32">
        <v>43126437487</v>
      </c>
      <c r="J23" s="32">
        <v>1197987107</v>
      </c>
      <c r="K23" s="32">
        <v>29384223</v>
      </c>
      <c r="L23" s="32">
        <v>0</v>
      </c>
      <c r="M23" s="45">
        <v>55702174667</v>
      </c>
    </row>
    <row r="24" spans="1:13" ht="15.95" customHeight="1" thickBot="1" x14ac:dyDescent="0.3">
      <c r="A24" s="209" t="s">
        <v>412</v>
      </c>
      <c r="B24" s="210">
        <f>B13-B21</f>
        <v>11010209885</v>
      </c>
      <c r="C24" s="210">
        <f>C13-C21</f>
        <v>40887017324</v>
      </c>
      <c r="D24" s="210">
        <f>D13-D21</f>
        <v>1740910506</v>
      </c>
      <c r="E24" s="210">
        <f>E13-E21</f>
        <v>24489951</v>
      </c>
      <c r="F24" s="211">
        <f t="shared" si="1"/>
        <v>53662627666</v>
      </c>
      <c r="H24" s="33">
        <v>11010209885</v>
      </c>
      <c r="I24" s="33">
        <v>40887017324</v>
      </c>
      <c r="J24" s="33">
        <v>1740910506</v>
      </c>
      <c r="K24" s="33">
        <v>24489951</v>
      </c>
      <c r="L24" s="33">
        <v>0</v>
      </c>
      <c r="M24" s="46">
        <v>53662627666</v>
      </c>
    </row>
    <row r="25" spans="1:13" ht="15.95" customHeight="1" x14ac:dyDescent="0.25">
      <c r="A25" s="212"/>
      <c r="B25" s="213"/>
      <c r="C25" s="212"/>
      <c r="D25" s="212"/>
      <c r="E25" s="212"/>
      <c r="F25" s="212"/>
    </row>
    <row r="26" spans="1:13" ht="15.95" customHeight="1" x14ac:dyDescent="0.25">
      <c r="A26" s="172" t="s">
        <v>484</v>
      </c>
      <c r="B26" s="213"/>
      <c r="C26" s="212"/>
      <c r="D26" s="213"/>
      <c r="E26" s="212"/>
      <c r="F26" s="213"/>
      <c r="L26" s="24"/>
    </row>
    <row r="27" spans="1:13" ht="15.95" customHeight="1" x14ac:dyDescent="0.25">
      <c r="A27" s="172"/>
      <c r="B27" s="213"/>
      <c r="C27" s="212"/>
      <c r="D27" s="212"/>
      <c r="E27" s="212"/>
      <c r="F27" s="212"/>
      <c r="H27" s="16" t="s">
        <v>298</v>
      </c>
    </row>
    <row r="28" spans="1:13" ht="15.95" customHeight="1" thickBot="1" x14ac:dyDescent="0.25">
      <c r="A28" s="221" t="s">
        <v>389</v>
      </c>
      <c r="B28" s="221" t="s">
        <v>413</v>
      </c>
      <c r="C28" s="221" t="s">
        <v>415</v>
      </c>
      <c r="D28" s="221" t="s">
        <v>417</v>
      </c>
      <c r="E28" s="221" t="s">
        <v>419</v>
      </c>
      <c r="F28" s="221" t="s">
        <v>398</v>
      </c>
      <c r="H28" s="16" t="s">
        <v>297</v>
      </c>
    </row>
    <row r="29" spans="1:13" ht="15.95" customHeight="1" x14ac:dyDescent="0.2">
      <c r="A29" s="222"/>
      <c r="B29" s="222" t="s">
        <v>414</v>
      </c>
      <c r="C29" s="223" t="s">
        <v>416</v>
      </c>
      <c r="D29" s="222" t="s">
        <v>418</v>
      </c>
      <c r="E29" s="222" t="s">
        <v>420</v>
      </c>
      <c r="F29" s="222"/>
      <c r="H29" s="22" t="s">
        <v>207</v>
      </c>
      <c r="I29" s="22" t="s">
        <v>208</v>
      </c>
      <c r="J29" s="23" t="s">
        <v>272</v>
      </c>
    </row>
    <row r="30" spans="1:13" ht="15.95" customHeight="1" x14ac:dyDescent="0.25">
      <c r="A30" s="220" t="s">
        <v>399</v>
      </c>
      <c r="B30" s="214">
        <v>0</v>
      </c>
      <c r="C30" s="214">
        <v>0</v>
      </c>
      <c r="D30" s="214">
        <v>0</v>
      </c>
      <c r="E30" s="214">
        <v>0</v>
      </c>
      <c r="F30" s="215"/>
      <c r="H30" s="35">
        <v>0</v>
      </c>
      <c r="I30" s="35">
        <v>0</v>
      </c>
      <c r="J30" s="36"/>
    </row>
    <row r="31" spans="1:13" ht="15.95" customHeight="1" x14ac:dyDescent="0.25">
      <c r="A31" s="207" t="s">
        <v>400</v>
      </c>
      <c r="B31" s="216">
        <v>0</v>
      </c>
      <c r="C31" s="216">
        <v>0</v>
      </c>
      <c r="D31" s="204">
        <v>94000000</v>
      </c>
      <c r="E31" s="204">
        <v>30800000</v>
      </c>
      <c r="F31" s="208">
        <f>SUM(B31:E31)</f>
        <v>124800000</v>
      </c>
      <c r="H31" s="37">
        <v>94000000</v>
      </c>
      <c r="I31" s="37">
        <v>30800000</v>
      </c>
      <c r="J31" s="38">
        <v>124800000</v>
      </c>
      <c r="K31" s="24"/>
    </row>
    <row r="32" spans="1:13" ht="15.95" customHeight="1" x14ac:dyDescent="0.25">
      <c r="A32" s="207" t="s">
        <v>401</v>
      </c>
      <c r="B32" s="216">
        <v>0</v>
      </c>
      <c r="C32" s="216">
        <v>0</v>
      </c>
      <c r="D32" s="204">
        <v>0</v>
      </c>
      <c r="E32" s="204">
        <v>0</v>
      </c>
      <c r="F32" s="208">
        <f t="shared" ref="F32:F48" si="2">SUM(B32:E32)</f>
        <v>0</v>
      </c>
      <c r="H32" s="37">
        <v>0</v>
      </c>
      <c r="I32" s="37">
        <v>0</v>
      </c>
      <c r="J32" s="38">
        <v>0</v>
      </c>
      <c r="K32" s="24"/>
    </row>
    <row r="33" spans="1:11" ht="15.95" customHeight="1" x14ac:dyDescent="0.25">
      <c r="A33" s="207" t="s">
        <v>421</v>
      </c>
      <c r="B33" s="216">
        <v>0</v>
      </c>
      <c r="C33" s="216">
        <v>0</v>
      </c>
      <c r="D33" s="204">
        <v>0</v>
      </c>
      <c r="E33" s="204">
        <v>0</v>
      </c>
      <c r="F33" s="208">
        <f t="shared" si="2"/>
        <v>0</v>
      </c>
      <c r="H33" s="37">
        <v>0</v>
      </c>
      <c r="I33" s="37">
        <v>0</v>
      </c>
      <c r="J33" s="38">
        <v>0</v>
      </c>
      <c r="K33" s="24"/>
    </row>
    <row r="34" spans="1:11" ht="15.95" customHeight="1" x14ac:dyDescent="0.25">
      <c r="A34" s="207" t="s">
        <v>422</v>
      </c>
      <c r="B34" s="216">
        <v>0</v>
      </c>
      <c r="C34" s="216">
        <v>0</v>
      </c>
      <c r="D34" s="204">
        <v>0</v>
      </c>
      <c r="E34" s="204">
        <v>0</v>
      </c>
      <c r="F34" s="208">
        <f t="shared" si="2"/>
        <v>0</v>
      </c>
      <c r="H34" s="37">
        <v>0</v>
      </c>
      <c r="I34" s="37">
        <v>0</v>
      </c>
      <c r="J34" s="38">
        <v>0</v>
      </c>
      <c r="K34" s="24"/>
    </row>
    <row r="35" spans="1:11" ht="15.95" customHeight="1" x14ac:dyDescent="0.25">
      <c r="A35" s="207" t="s">
        <v>402</v>
      </c>
      <c r="B35" s="216">
        <v>0</v>
      </c>
      <c r="C35" s="216">
        <v>0</v>
      </c>
      <c r="D35" s="204">
        <v>0</v>
      </c>
      <c r="E35" s="204">
        <v>0</v>
      </c>
      <c r="F35" s="208">
        <f t="shared" si="2"/>
        <v>0</v>
      </c>
      <c r="H35" s="37">
        <v>0</v>
      </c>
      <c r="I35" s="37">
        <v>0</v>
      </c>
      <c r="J35" s="38">
        <v>0</v>
      </c>
      <c r="K35" s="24"/>
    </row>
    <row r="36" spans="1:11" ht="15.95" customHeight="1" x14ac:dyDescent="0.25">
      <c r="A36" s="207" t="s">
        <v>404</v>
      </c>
      <c r="B36" s="216">
        <v>0</v>
      </c>
      <c r="C36" s="216">
        <v>0</v>
      </c>
      <c r="D36" s="204">
        <v>0</v>
      </c>
      <c r="E36" s="204">
        <v>0</v>
      </c>
      <c r="F36" s="208">
        <f t="shared" si="2"/>
        <v>0</v>
      </c>
      <c r="H36" s="37">
        <v>0</v>
      </c>
      <c r="I36" s="37">
        <v>0</v>
      </c>
      <c r="J36" s="38">
        <v>0</v>
      </c>
      <c r="K36" s="24"/>
    </row>
    <row r="37" spans="1:11" ht="15.95" customHeight="1" x14ac:dyDescent="0.25">
      <c r="A37" s="207" t="s">
        <v>405</v>
      </c>
      <c r="B37" s="216">
        <v>0</v>
      </c>
      <c r="C37" s="216">
        <v>0</v>
      </c>
      <c r="D37" s="204"/>
      <c r="E37" s="204">
        <v>0</v>
      </c>
      <c r="F37" s="208">
        <f t="shared" si="2"/>
        <v>0</v>
      </c>
      <c r="H37" s="37">
        <v>0</v>
      </c>
      <c r="I37" s="37">
        <v>0</v>
      </c>
      <c r="J37" s="38">
        <v>0</v>
      </c>
      <c r="K37" s="24"/>
    </row>
    <row r="38" spans="1:11" ht="15.95" customHeight="1" x14ac:dyDescent="0.25">
      <c r="A38" s="207" t="s">
        <v>406</v>
      </c>
      <c r="B38" s="216">
        <v>0</v>
      </c>
      <c r="C38" s="216">
        <v>0</v>
      </c>
      <c r="D38" s="204">
        <f>D31+D32+D33+D34+D35-D36-D37</f>
        <v>94000000</v>
      </c>
      <c r="E38" s="204">
        <f>E31+E32+E33+E34+E35-E36-E37</f>
        <v>30800000</v>
      </c>
      <c r="F38" s="208">
        <f t="shared" si="2"/>
        <v>124800000</v>
      </c>
      <c r="H38" s="37">
        <v>94000000</v>
      </c>
      <c r="I38" s="37">
        <v>30800000</v>
      </c>
      <c r="J38" s="38">
        <v>124800000</v>
      </c>
      <c r="K38" s="24"/>
    </row>
    <row r="39" spans="1:11" ht="15.95" customHeight="1" x14ac:dyDescent="0.25">
      <c r="A39" s="219" t="s">
        <v>407</v>
      </c>
      <c r="B39" s="217">
        <v>0</v>
      </c>
      <c r="C39" s="217">
        <v>0</v>
      </c>
      <c r="D39" s="204">
        <v>0</v>
      </c>
      <c r="E39" s="204">
        <v>0</v>
      </c>
      <c r="F39" s="208">
        <f t="shared" si="2"/>
        <v>0</v>
      </c>
      <c r="H39" s="35">
        <v>0</v>
      </c>
      <c r="I39" s="35">
        <v>0</v>
      </c>
      <c r="J39" s="36"/>
    </row>
    <row r="40" spans="1:11" ht="15.95" customHeight="1" x14ac:dyDescent="0.25">
      <c r="A40" s="207" t="s">
        <v>400</v>
      </c>
      <c r="B40" s="216">
        <v>0</v>
      </c>
      <c r="C40" s="216">
        <v>0</v>
      </c>
      <c r="D40" s="204">
        <v>76933348</v>
      </c>
      <c r="E40" s="204">
        <v>30800000</v>
      </c>
      <c r="F40" s="208">
        <f t="shared" si="2"/>
        <v>107733348</v>
      </c>
      <c r="H40" s="37">
        <v>76933348</v>
      </c>
      <c r="I40" s="37">
        <v>30800000</v>
      </c>
      <c r="J40" s="38">
        <f>H40+I40</f>
        <v>107733348</v>
      </c>
    </row>
    <row r="41" spans="1:11" ht="15.95" customHeight="1" x14ac:dyDescent="0.25">
      <c r="A41" s="207" t="s">
        <v>408</v>
      </c>
      <c r="B41" s="216">
        <v>0</v>
      </c>
      <c r="C41" s="216">
        <v>0</v>
      </c>
      <c r="D41" s="204">
        <v>3200001</v>
      </c>
      <c r="E41" s="204">
        <v>0</v>
      </c>
      <c r="F41" s="208">
        <f t="shared" si="2"/>
        <v>3200001</v>
      </c>
      <c r="H41" s="37">
        <v>3200001</v>
      </c>
      <c r="I41" s="37">
        <v>0</v>
      </c>
      <c r="J41" s="38">
        <v>3200001</v>
      </c>
    </row>
    <row r="42" spans="1:11" ht="15.95" customHeight="1" x14ac:dyDescent="0.25">
      <c r="A42" s="207" t="s">
        <v>402</v>
      </c>
      <c r="B42" s="216">
        <v>0</v>
      </c>
      <c r="C42" s="216">
        <v>0</v>
      </c>
      <c r="D42" s="204">
        <v>0</v>
      </c>
      <c r="E42" s="204">
        <v>0</v>
      </c>
      <c r="F42" s="208">
        <f t="shared" si="2"/>
        <v>0</v>
      </c>
      <c r="H42" s="37">
        <v>0</v>
      </c>
      <c r="I42" s="37">
        <v>0</v>
      </c>
      <c r="J42" s="38">
        <v>0</v>
      </c>
    </row>
    <row r="43" spans="1:11" ht="15.95" customHeight="1" x14ac:dyDescent="0.25">
      <c r="A43" s="207" t="s">
        <v>404</v>
      </c>
      <c r="B43" s="216">
        <v>0</v>
      </c>
      <c r="C43" s="216">
        <v>0</v>
      </c>
      <c r="D43" s="204">
        <v>0</v>
      </c>
      <c r="E43" s="204">
        <v>0</v>
      </c>
      <c r="F43" s="208">
        <f t="shared" si="2"/>
        <v>0</v>
      </c>
      <c r="H43" s="37">
        <v>0</v>
      </c>
      <c r="I43" s="37">
        <v>0</v>
      </c>
      <c r="J43" s="38">
        <v>0</v>
      </c>
    </row>
    <row r="44" spans="1:11" ht="15.95" customHeight="1" x14ac:dyDescent="0.25">
      <c r="A44" s="207" t="s">
        <v>405</v>
      </c>
      <c r="B44" s="216">
        <v>0</v>
      </c>
      <c r="C44" s="216">
        <v>0</v>
      </c>
      <c r="D44" s="204"/>
      <c r="E44" s="204">
        <v>0</v>
      </c>
      <c r="F44" s="208">
        <f t="shared" si="2"/>
        <v>0</v>
      </c>
      <c r="H44" s="37">
        <v>0</v>
      </c>
      <c r="I44" s="37">
        <v>0</v>
      </c>
      <c r="J44" s="38">
        <v>0</v>
      </c>
    </row>
    <row r="45" spans="1:11" ht="15.95" customHeight="1" x14ac:dyDescent="0.25">
      <c r="A45" s="207" t="s">
        <v>423</v>
      </c>
      <c r="B45" s="216">
        <v>0</v>
      </c>
      <c r="C45" s="216">
        <v>0</v>
      </c>
      <c r="D45" s="204">
        <f>D40+D41+D42-D43-D44</f>
        <v>80133349</v>
      </c>
      <c r="E45" s="204">
        <f>E40+E41+E42-E43-E44</f>
        <v>30800000</v>
      </c>
      <c r="F45" s="208">
        <f t="shared" si="2"/>
        <v>110933349</v>
      </c>
      <c r="H45" s="37">
        <v>80133349</v>
      </c>
      <c r="I45" s="37">
        <v>30800000</v>
      </c>
      <c r="J45" s="38">
        <f>I45+H45</f>
        <v>110933349</v>
      </c>
    </row>
    <row r="46" spans="1:11" ht="15.95" customHeight="1" x14ac:dyDescent="0.25">
      <c r="A46" s="219" t="s">
        <v>410</v>
      </c>
      <c r="B46" s="217">
        <v>0</v>
      </c>
      <c r="C46" s="217">
        <v>0</v>
      </c>
      <c r="D46" s="204">
        <v>0</v>
      </c>
      <c r="E46" s="204">
        <v>0</v>
      </c>
      <c r="F46" s="208">
        <f t="shared" si="2"/>
        <v>0</v>
      </c>
      <c r="H46" s="35">
        <v>0</v>
      </c>
      <c r="I46" s="35">
        <v>0</v>
      </c>
      <c r="J46" s="36"/>
    </row>
    <row r="47" spans="1:11" ht="15.95" customHeight="1" x14ac:dyDescent="0.25">
      <c r="A47" s="207" t="s">
        <v>411</v>
      </c>
      <c r="B47" s="216">
        <v>0</v>
      </c>
      <c r="C47" s="216">
        <v>0</v>
      </c>
      <c r="D47" s="204">
        <f>D31-D40</f>
        <v>17066652</v>
      </c>
      <c r="E47" s="204">
        <f>E31-E40</f>
        <v>0</v>
      </c>
      <c r="F47" s="208">
        <f t="shared" si="2"/>
        <v>17066652</v>
      </c>
      <c r="H47" s="37">
        <v>23466654</v>
      </c>
      <c r="I47" s="37">
        <v>0</v>
      </c>
      <c r="J47" s="38">
        <v>23466654</v>
      </c>
    </row>
    <row r="48" spans="1:11" ht="15.95" customHeight="1" thickBot="1" x14ac:dyDescent="0.3">
      <c r="A48" s="209" t="s">
        <v>412</v>
      </c>
      <c r="B48" s="218">
        <v>0</v>
      </c>
      <c r="C48" s="218">
        <v>0</v>
      </c>
      <c r="D48" s="210">
        <f>D38-D45</f>
        <v>13866651</v>
      </c>
      <c r="E48" s="210">
        <f>E38-E45</f>
        <v>0</v>
      </c>
      <c r="F48" s="211">
        <f t="shared" si="2"/>
        <v>13866651</v>
      </c>
      <c r="H48" s="39">
        <v>20266653</v>
      </c>
      <c r="I48" s="39">
        <v>0</v>
      </c>
      <c r="J48" s="40">
        <v>20266653</v>
      </c>
    </row>
    <row r="49" spans="8:9" ht="17.100000000000001" customHeight="1" x14ac:dyDescent="0.2">
      <c r="H49" s="34" t="s">
        <v>207</v>
      </c>
    </row>
    <row r="50" spans="8:9" ht="18" customHeight="1" x14ac:dyDescent="0.2">
      <c r="H50" s="47">
        <f>F24-BCDKT.Q2.15!D37</f>
        <v>0</v>
      </c>
      <c r="I50" s="47"/>
    </row>
    <row r="51" spans="8:9" ht="18" customHeight="1" x14ac:dyDescent="0.2">
      <c r="H51" s="47">
        <f>F48-BCDKT.Q2.15!D43</f>
        <v>0</v>
      </c>
      <c r="I51" s="47"/>
    </row>
    <row r="52" spans="8:9" ht="18" customHeight="1" x14ac:dyDescent="0.2">
      <c r="H52" s="47"/>
    </row>
    <row r="53" spans="8:9" ht="18" customHeight="1" x14ac:dyDescent="0.2">
      <c r="H53" s="24"/>
    </row>
    <row r="54" spans="8:9" ht="18" customHeight="1" x14ac:dyDescent="0.2">
      <c r="H54" s="47"/>
    </row>
    <row r="55" spans="8:9" ht="18" customHeight="1" x14ac:dyDescent="0.2"/>
    <row r="56" spans="8:9" ht="18" customHeight="1" x14ac:dyDescent="0.2">
      <c r="H56" s="47"/>
    </row>
    <row r="57" spans="8:9" ht="18" customHeight="1" x14ac:dyDescent="0.2">
      <c r="H57" s="47"/>
    </row>
    <row r="58" spans="8:9" ht="18" customHeight="1" x14ac:dyDescent="0.2"/>
    <row r="59" spans="8:9" ht="15.95" customHeight="1" x14ac:dyDescent="0.2"/>
    <row r="60" spans="8:9" ht="18" customHeight="1" x14ac:dyDescent="0.2"/>
    <row r="61" spans="8:9" ht="18" customHeight="1" x14ac:dyDescent="0.2"/>
    <row r="62" spans="8:9" ht="18" customHeight="1" x14ac:dyDescent="0.2"/>
    <row r="63" spans="8:9" ht="18" customHeight="1" x14ac:dyDescent="0.2"/>
    <row r="64" spans="8:9"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sheetData>
  <phoneticPr fontId="0" type="noConversion"/>
  <pageMargins left="0.89" right="0.32" top="0.47" bottom="0.4" header="0.2" footer="0.2"/>
  <pageSetup fitToWidth="0" fitToHeight="0" orientation="portrait" r:id="rId1"/>
  <headerFooter alignWithMargins="0">
    <oddFooter>&amp;C10</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7"/>
  <sheetViews>
    <sheetView topLeftCell="D1" zoomScale="120" workbookViewId="0">
      <selection activeCell="H6" sqref="H6"/>
    </sheetView>
  </sheetViews>
  <sheetFormatPr defaultRowHeight="15" x14ac:dyDescent="0.2"/>
  <cols>
    <col min="1" max="1" width="6" style="5" hidden="1" customWidth="1"/>
    <col min="2" max="2" width="24.625" style="176" customWidth="1"/>
    <col min="3" max="5" width="11" style="237" customWidth="1"/>
    <col min="6" max="6" width="6.875" style="237" customWidth="1"/>
    <col min="7" max="7" width="6.25" style="237" customWidth="1"/>
    <col min="8" max="8" width="10.75" style="237" customWidth="1"/>
    <col min="9" max="9" width="6.75" style="237" customWidth="1"/>
    <col min="10" max="10" width="10.75" style="237" customWidth="1"/>
    <col min="11" max="11" width="10.5" style="237" customWidth="1"/>
    <col min="12" max="12" width="12.125" style="237" customWidth="1"/>
    <col min="13" max="13" width="40.125" style="6" hidden="1" customWidth="1"/>
    <col min="14" max="14" width="12.625" style="6" hidden="1" customWidth="1"/>
    <col min="15" max="15" width="12.375" style="6" hidden="1" customWidth="1"/>
    <col min="16" max="16" width="2" style="6" customWidth="1"/>
    <col min="17" max="17" width="12.625" style="6" customWidth="1"/>
    <col min="18" max="16384" width="9" style="6"/>
  </cols>
  <sheetData>
    <row r="1" spans="1:16" x14ac:dyDescent="0.2">
      <c r="B1" s="172" t="s">
        <v>485</v>
      </c>
      <c r="C1" s="225"/>
      <c r="D1" s="225"/>
      <c r="E1" s="227"/>
      <c r="F1" s="227"/>
      <c r="G1" s="227"/>
      <c r="H1" s="227"/>
      <c r="I1" s="227"/>
      <c r="J1" s="227"/>
      <c r="K1" s="227"/>
      <c r="L1" s="227"/>
      <c r="M1" s="16" t="s">
        <v>298</v>
      </c>
    </row>
    <row r="2" spans="1:16" x14ac:dyDescent="0.2">
      <c r="B2" s="228"/>
      <c r="C2" s="228"/>
      <c r="D2" s="228"/>
      <c r="E2" s="227"/>
      <c r="F2" s="227"/>
      <c r="G2" s="227"/>
      <c r="H2" s="227"/>
      <c r="I2" s="227"/>
      <c r="J2" s="227"/>
      <c r="K2" s="227"/>
      <c r="L2" s="227"/>
      <c r="M2" s="16" t="s">
        <v>546</v>
      </c>
    </row>
    <row r="3" spans="1:16" s="8" customFormat="1" ht="72" customHeight="1" x14ac:dyDescent="0.2">
      <c r="A3" s="7" t="s">
        <v>13</v>
      </c>
      <c r="B3" s="229" t="s">
        <v>102</v>
      </c>
      <c r="C3" s="230" t="s">
        <v>424</v>
      </c>
      <c r="D3" s="230" t="s">
        <v>425</v>
      </c>
      <c r="E3" s="230" t="s">
        <v>426</v>
      </c>
      <c r="F3" s="230" t="s">
        <v>427</v>
      </c>
      <c r="G3" s="230" t="s">
        <v>428</v>
      </c>
      <c r="H3" s="230" t="s">
        <v>429</v>
      </c>
      <c r="I3" s="230" t="s">
        <v>430</v>
      </c>
      <c r="J3" s="230" t="s">
        <v>547</v>
      </c>
      <c r="K3" s="230" t="s">
        <v>431</v>
      </c>
      <c r="L3" s="230" t="s">
        <v>398</v>
      </c>
    </row>
    <row r="4" spans="1:16" ht="21.95" customHeight="1" x14ac:dyDescent="0.2">
      <c r="A4" s="5" t="s">
        <v>273</v>
      </c>
      <c r="B4" s="231" t="s">
        <v>400</v>
      </c>
      <c r="C4" s="232">
        <v>42000000000</v>
      </c>
      <c r="D4" s="232">
        <v>3849809091</v>
      </c>
      <c r="E4" s="232">
        <v>12270249838</v>
      </c>
      <c r="F4" s="232">
        <v>0</v>
      </c>
      <c r="G4" s="232">
        <v>0</v>
      </c>
      <c r="H4" s="232">
        <v>14327242347</v>
      </c>
      <c r="I4" s="232"/>
      <c r="J4" s="232">
        <v>0</v>
      </c>
      <c r="K4" s="232">
        <v>10870527009</v>
      </c>
      <c r="L4" s="232">
        <f t="shared" ref="L4:L11" si="0">SUM(C4:K4)</f>
        <v>83317828285</v>
      </c>
      <c r="M4" s="17" t="s">
        <v>299</v>
      </c>
      <c r="N4" s="17"/>
      <c r="O4" s="17"/>
      <c r="P4" s="17"/>
    </row>
    <row r="5" spans="1:16" ht="21.95" customHeight="1" x14ac:dyDescent="0.2">
      <c r="A5" s="5" t="s">
        <v>274</v>
      </c>
      <c r="B5" s="233" t="s">
        <v>432</v>
      </c>
      <c r="C5" s="234"/>
      <c r="D5" s="234"/>
      <c r="E5" s="234"/>
      <c r="F5" s="234"/>
      <c r="G5" s="234"/>
      <c r="H5" s="232"/>
      <c r="I5" s="234"/>
      <c r="J5" s="234"/>
      <c r="K5" s="234"/>
      <c r="L5" s="234">
        <f t="shared" si="0"/>
        <v>0</v>
      </c>
      <c r="M5" s="17"/>
      <c r="N5" s="17"/>
      <c r="O5" s="17"/>
      <c r="P5" s="17"/>
    </row>
    <row r="6" spans="1:16" ht="21.95" customHeight="1" x14ac:dyDescent="0.2">
      <c r="A6" s="5" t="s">
        <v>275</v>
      </c>
      <c r="B6" s="233" t="s">
        <v>433</v>
      </c>
      <c r="C6" s="234"/>
      <c r="D6" s="234"/>
      <c r="E6" s="234"/>
      <c r="F6" s="234"/>
      <c r="G6" s="234"/>
      <c r="H6" s="232"/>
      <c r="I6" s="234"/>
      <c r="J6" s="234"/>
      <c r="K6" s="234">
        <v>8289005388</v>
      </c>
      <c r="L6" s="234">
        <f t="shared" si="0"/>
        <v>8289005388</v>
      </c>
      <c r="M6" s="17" t="s">
        <v>209</v>
      </c>
      <c r="N6" s="17"/>
      <c r="O6" s="17"/>
      <c r="P6" s="17"/>
    </row>
    <row r="7" spans="1:16" ht="21.95" customHeight="1" x14ac:dyDescent="0.2">
      <c r="A7" s="5" t="s">
        <v>276</v>
      </c>
      <c r="B7" s="233" t="s">
        <v>549</v>
      </c>
      <c r="C7" s="234"/>
      <c r="D7" s="234"/>
      <c r="E7" s="234"/>
      <c r="F7" s="234"/>
      <c r="G7" s="234"/>
      <c r="H7" s="234">
        <v>1700000000</v>
      </c>
      <c r="I7" s="234"/>
      <c r="J7" s="234">
        <v>100000000</v>
      </c>
      <c r="K7" s="234"/>
      <c r="L7" s="234">
        <f t="shared" si="0"/>
        <v>1800000000</v>
      </c>
      <c r="M7" s="17" t="s">
        <v>300</v>
      </c>
      <c r="N7" s="17"/>
      <c r="O7" s="17"/>
      <c r="P7" s="17"/>
    </row>
    <row r="8" spans="1:16" ht="21.95" customHeight="1" x14ac:dyDescent="0.2">
      <c r="A8" s="5" t="s">
        <v>277</v>
      </c>
      <c r="B8" s="233" t="s">
        <v>434</v>
      </c>
      <c r="C8" s="234"/>
      <c r="D8" s="234"/>
      <c r="E8" s="234"/>
      <c r="F8" s="234"/>
      <c r="G8" s="234"/>
      <c r="H8" s="232"/>
      <c r="I8" s="234"/>
      <c r="J8" s="234"/>
      <c r="K8" s="234">
        <v>0</v>
      </c>
      <c r="L8" s="234">
        <f t="shared" si="0"/>
        <v>0</v>
      </c>
      <c r="M8" s="17"/>
      <c r="N8" s="17"/>
      <c r="O8" s="17"/>
      <c r="P8" s="17"/>
    </row>
    <row r="9" spans="1:16" ht="21.95" customHeight="1" x14ac:dyDescent="0.2">
      <c r="A9" s="5" t="s">
        <v>278</v>
      </c>
      <c r="B9" s="233" t="s">
        <v>435</v>
      </c>
      <c r="C9" s="234"/>
      <c r="D9" s="234"/>
      <c r="E9" s="234"/>
      <c r="F9" s="234"/>
      <c r="G9" s="234"/>
      <c r="H9" s="234"/>
      <c r="I9" s="234"/>
      <c r="J9" s="234"/>
      <c r="K9" s="234">
        <v>6296826338</v>
      </c>
      <c r="L9" s="234">
        <f t="shared" si="0"/>
        <v>6296826338</v>
      </c>
      <c r="M9" s="17" t="s">
        <v>210</v>
      </c>
      <c r="N9" s="17"/>
      <c r="O9" s="17"/>
      <c r="P9" s="17"/>
    </row>
    <row r="10" spans="1:16" ht="21.95" customHeight="1" x14ac:dyDescent="0.2">
      <c r="A10" s="5" t="s">
        <v>279</v>
      </c>
      <c r="B10" s="233" t="s">
        <v>550</v>
      </c>
      <c r="C10" s="234"/>
      <c r="D10" s="234"/>
      <c r="E10" s="234"/>
      <c r="F10" s="234"/>
      <c r="G10" s="234"/>
      <c r="H10" s="234"/>
      <c r="I10" s="234"/>
      <c r="J10" s="234"/>
      <c r="K10" s="234">
        <v>7968000000</v>
      </c>
      <c r="L10" s="234">
        <f t="shared" si="0"/>
        <v>7968000000</v>
      </c>
      <c r="M10" s="17" t="s">
        <v>211</v>
      </c>
      <c r="N10" s="17" t="s">
        <v>222</v>
      </c>
    </row>
    <row r="11" spans="1:16" ht="21.95" customHeight="1" x14ac:dyDescent="0.2">
      <c r="A11" s="5" t="s">
        <v>280</v>
      </c>
      <c r="B11" s="235" t="s">
        <v>406</v>
      </c>
      <c r="C11" s="236">
        <f>C4+C5+C6+C7-C8-C9-C10</f>
        <v>42000000000</v>
      </c>
      <c r="D11" s="236">
        <f t="shared" ref="D11:K11" si="1">D4+D5+D6+D7-D8-D9-D10</f>
        <v>3849809091</v>
      </c>
      <c r="E11" s="236">
        <f t="shared" si="1"/>
        <v>12270249838</v>
      </c>
      <c r="F11" s="236">
        <f t="shared" si="1"/>
        <v>0</v>
      </c>
      <c r="G11" s="236">
        <f t="shared" si="1"/>
        <v>0</v>
      </c>
      <c r="H11" s="236">
        <f t="shared" si="1"/>
        <v>16027242347</v>
      </c>
      <c r="I11" s="236">
        <f t="shared" si="1"/>
        <v>0</v>
      </c>
      <c r="J11" s="236">
        <f t="shared" si="1"/>
        <v>100000000</v>
      </c>
      <c r="K11" s="236">
        <f t="shared" si="1"/>
        <v>4894706059</v>
      </c>
      <c r="L11" s="236">
        <f t="shared" si="0"/>
        <v>79142007335</v>
      </c>
      <c r="M11" s="18" t="s">
        <v>221</v>
      </c>
      <c r="N11" s="18">
        <f>L4+L5+L6+L7-L8-L9-L10</f>
        <v>79142007335</v>
      </c>
      <c r="O11" s="26">
        <f>BCDKT.Q2.15!D75</f>
        <v>79142007335</v>
      </c>
    </row>
    <row r="12" spans="1:16" ht="21.95" customHeight="1" x14ac:dyDescent="0.2">
      <c r="M12" s="18" t="s">
        <v>301</v>
      </c>
      <c r="N12" s="18">
        <f>L11-N11</f>
        <v>0</v>
      </c>
      <c r="O12" s="25">
        <f>O11-L11</f>
        <v>0</v>
      </c>
    </row>
    <row r="13" spans="1:16" ht="21.95" customHeight="1" x14ac:dyDescent="0.25">
      <c r="B13" s="238"/>
      <c r="K13" s="239"/>
      <c r="L13" s="240"/>
      <c r="M13" s="25"/>
    </row>
    <row r="14" spans="1:16" ht="23.25" customHeight="1" x14ac:dyDescent="0.2">
      <c r="B14" s="178"/>
      <c r="C14" s="241"/>
      <c r="D14" s="241"/>
      <c r="E14" s="241"/>
      <c r="F14" s="241"/>
      <c r="G14" s="241"/>
      <c r="H14" s="241"/>
      <c r="I14" s="241"/>
      <c r="J14" s="241"/>
      <c r="K14" s="241"/>
      <c r="L14" s="241">
        <f>L11-BCDKT.Q2.15!D75</f>
        <v>0</v>
      </c>
    </row>
    <row r="15" spans="1:16" ht="21.95" customHeight="1" x14ac:dyDescent="0.2">
      <c r="B15" s="242"/>
      <c r="C15" s="243"/>
      <c r="D15" s="243"/>
      <c r="E15" s="243"/>
      <c r="F15" s="243"/>
      <c r="G15" s="243"/>
      <c r="H15" s="243"/>
      <c r="I15" s="243"/>
      <c r="J15" s="243"/>
      <c r="K15" s="243"/>
      <c r="L15" s="243"/>
    </row>
    <row r="16" spans="1:16" ht="21.95" customHeight="1" x14ac:dyDescent="0.2">
      <c r="B16" s="242"/>
      <c r="C16" s="243"/>
      <c r="D16" s="243"/>
      <c r="E16" s="243"/>
      <c r="F16" s="243"/>
      <c r="G16" s="243"/>
      <c r="H16" s="243"/>
      <c r="I16" s="243"/>
      <c r="J16" s="243"/>
      <c r="K16" s="243"/>
      <c r="L16" s="243"/>
    </row>
    <row r="17" spans="2:12" x14ac:dyDescent="0.2">
      <c r="B17" s="242"/>
      <c r="C17" s="243"/>
      <c r="D17" s="243"/>
      <c r="E17" s="243"/>
      <c r="F17" s="243"/>
      <c r="G17" s="243"/>
      <c r="H17" s="243"/>
      <c r="I17" s="243"/>
      <c r="J17" s="243"/>
      <c r="K17" s="243"/>
      <c r="L17" s="243"/>
    </row>
    <row r="18" spans="2:12" x14ac:dyDescent="0.2">
      <c r="B18" s="242"/>
      <c r="C18" s="243"/>
      <c r="D18" s="243"/>
      <c r="E18" s="243"/>
      <c r="F18" s="243"/>
      <c r="G18" s="243"/>
      <c r="H18" s="243"/>
      <c r="I18" s="243"/>
      <c r="J18" s="243"/>
      <c r="K18" s="243"/>
      <c r="L18" s="243"/>
    </row>
    <row r="19" spans="2:12" x14ac:dyDescent="0.2">
      <c r="B19" s="242"/>
      <c r="C19" s="243"/>
      <c r="D19" s="243"/>
      <c r="E19" s="243"/>
      <c r="F19" s="243"/>
      <c r="G19" s="243"/>
      <c r="H19" s="243"/>
      <c r="I19" s="243"/>
      <c r="J19" s="243"/>
      <c r="K19" s="243"/>
      <c r="L19" s="243"/>
    </row>
    <row r="20" spans="2:12" x14ac:dyDescent="0.2">
      <c r="B20" s="242"/>
      <c r="C20" s="243"/>
      <c r="D20" s="243"/>
      <c r="E20" s="243"/>
      <c r="F20" s="243"/>
      <c r="G20" s="243"/>
      <c r="H20" s="243"/>
      <c r="I20" s="243"/>
      <c r="J20" s="243"/>
      <c r="K20" s="243"/>
      <c r="L20" s="243"/>
    </row>
    <row r="21" spans="2:12" x14ac:dyDescent="0.2">
      <c r="B21" s="242"/>
      <c r="C21" s="243"/>
      <c r="D21" s="243"/>
      <c r="E21" s="243"/>
      <c r="F21" s="243"/>
      <c r="G21" s="243"/>
      <c r="H21" s="243"/>
      <c r="I21" s="243"/>
      <c r="J21" s="243"/>
      <c r="K21" s="243"/>
      <c r="L21" s="243"/>
    </row>
    <row r="22" spans="2:12" x14ac:dyDescent="0.2">
      <c r="B22" s="242"/>
      <c r="C22" s="243"/>
      <c r="D22" s="243"/>
      <c r="E22" s="243"/>
      <c r="F22" s="243"/>
      <c r="G22" s="243"/>
      <c r="H22" s="243"/>
      <c r="I22" s="243"/>
      <c r="J22" s="243"/>
      <c r="K22" s="243"/>
      <c r="L22" s="243"/>
    </row>
    <row r="24" spans="2:12" x14ac:dyDescent="0.2">
      <c r="K24" s="244"/>
    </row>
    <row r="25" spans="2:12" x14ac:dyDescent="0.2">
      <c r="K25" s="244"/>
    </row>
    <row r="26" spans="2:12" x14ac:dyDescent="0.2">
      <c r="K26" s="244"/>
    </row>
    <row r="27" spans="2:12" x14ac:dyDescent="0.2">
      <c r="K27" s="244"/>
    </row>
  </sheetData>
  <phoneticPr fontId="0" type="noConversion"/>
  <pageMargins left="0.48" right="0.3" top="0.73" bottom="0.81" header="0.5" footer="0.5"/>
  <pageSetup orientation="landscape" r:id="rId1"/>
  <headerFooter alignWithMargins="0">
    <oddFooter>&amp;C11</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4"/>
  <sheetViews>
    <sheetView workbookViewId="0">
      <selection activeCell="Z13" sqref="Z13"/>
    </sheetView>
  </sheetViews>
  <sheetFormatPr defaultRowHeight="15.75" x14ac:dyDescent="0.25"/>
  <cols>
    <col min="1" max="1" width="5.625" style="73" customWidth="1"/>
    <col min="2" max="2" width="14.125" style="73" customWidth="1"/>
    <col min="3" max="3" width="12.25" style="73" customWidth="1"/>
    <col min="4" max="4" width="13.25" style="73" customWidth="1"/>
    <col min="5" max="5" width="10" style="73" customWidth="1"/>
    <col min="6" max="6" width="8.75" style="73" customWidth="1"/>
    <col min="7" max="7" width="17.125" style="73" customWidth="1"/>
    <col min="8" max="8" width="5.5" style="73" customWidth="1"/>
    <col min="9" max="9" width="5.125" customWidth="1"/>
    <col min="10" max="10" width="6.25" hidden="1" customWidth="1"/>
    <col min="11" max="11" width="7" hidden="1" customWidth="1"/>
    <col min="12" max="12" width="17.75" hidden="1" customWidth="1"/>
    <col min="13" max="13" width="2" hidden="1" customWidth="1"/>
    <col min="14" max="14" width="13.375" hidden="1" customWidth="1"/>
    <col min="15" max="15" width="0" hidden="1" customWidth="1"/>
    <col min="16" max="16" width="13.375" hidden="1" customWidth="1"/>
    <col min="17" max="20" width="0" hidden="1" customWidth="1"/>
  </cols>
  <sheetData>
    <row r="1" spans="1:12" ht="15.95" customHeight="1" x14ac:dyDescent="0.25">
      <c r="F1" s="245"/>
      <c r="G1" s="246" t="s">
        <v>544</v>
      </c>
      <c r="L1" s="4" t="s">
        <v>217</v>
      </c>
    </row>
    <row r="2" spans="1:12" ht="15.95" customHeight="1" x14ac:dyDescent="0.25">
      <c r="F2" s="245"/>
      <c r="G2" s="247"/>
    </row>
    <row r="3" spans="1:12" ht="15.95" customHeight="1" x14ac:dyDescent="0.25">
      <c r="A3" s="74">
        <v>14</v>
      </c>
      <c r="B3" s="172" t="s">
        <v>436</v>
      </c>
      <c r="D3" s="197"/>
      <c r="E3" s="198"/>
      <c r="F3" s="200"/>
      <c r="G3" s="200">
        <f>G6+G7</f>
        <v>4200000</v>
      </c>
    </row>
    <row r="4" spans="1:12" ht="15.95" customHeight="1" x14ac:dyDescent="0.25">
      <c r="B4" s="73" t="s">
        <v>437</v>
      </c>
      <c r="E4" s="186"/>
      <c r="F4" s="186"/>
      <c r="G4" s="186">
        <v>4200000</v>
      </c>
    </row>
    <row r="5" spans="1:12" ht="15.95" customHeight="1" x14ac:dyDescent="0.25">
      <c r="B5" s="73" t="s">
        <v>438</v>
      </c>
      <c r="E5" s="186"/>
      <c r="F5" s="186"/>
      <c r="G5" s="186">
        <v>4200000</v>
      </c>
    </row>
    <row r="6" spans="1:12" ht="15.95" customHeight="1" x14ac:dyDescent="0.25">
      <c r="B6" s="73" t="s">
        <v>439</v>
      </c>
      <c r="F6" s="186"/>
      <c r="G6" s="186">
        <v>4200000</v>
      </c>
    </row>
    <row r="7" spans="1:12" ht="15.95" customHeight="1" x14ac:dyDescent="0.25">
      <c r="B7" s="73" t="s">
        <v>440</v>
      </c>
      <c r="E7" s="186"/>
      <c r="F7" s="199"/>
      <c r="G7" s="199">
        <v>0</v>
      </c>
    </row>
    <row r="8" spans="1:12" ht="15.95" customHeight="1" x14ac:dyDescent="0.25"/>
    <row r="9" spans="1:12" ht="15.95" customHeight="1" x14ac:dyDescent="0.25">
      <c r="A9" s="248">
        <v>15</v>
      </c>
      <c r="B9" s="249" t="s">
        <v>441</v>
      </c>
      <c r="D9" s="249"/>
      <c r="E9" s="250"/>
      <c r="F9" s="191"/>
      <c r="G9" s="185">
        <f>G10+G11</f>
        <v>111420278159</v>
      </c>
      <c r="J9" s="3">
        <f>G9-'KQKD Q2.15'!D10</f>
        <v>0</v>
      </c>
    </row>
    <row r="10" spans="1:12" ht="15.95" customHeight="1" x14ac:dyDescent="0.25">
      <c r="A10" s="251"/>
      <c r="B10" s="252" t="s">
        <v>240</v>
      </c>
      <c r="E10" s="253"/>
      <c r="F10" s="254"/>
      <c r="G10" s="188">
        <f>'KQKD Q2.15'!D10</f>
        <v>111420278159</v>
      </c>
      <c r="H10" s="186"/>
      <c r="J10" s="3"/>
      <c r="L10" t="s">
        <v>303</v>
      </c>
    </row>
    <row r="11" spans="1:12" ht="15.95" customHeight="1" x14ac:dyDescent="0.25">
      <c r="A11" s="251"/>
      <c r="B11" s="252" t="s">
        <v>306</v>
      </c>
      <c r="E11" s="250"/>
      <c r="F11" s="183"/>
      <c r="G11" s="199">
        <v>0</v>
      </c>
    </row>
    <row r="12" spans="1:12" ht="15.95" customHeight="1" x14ac:dyDescent="0.25">
      <c r="B12" s="255"/>
      <c r="E12" s="250"/>
      <c r="F12" s="183"/>
      <c r="G12" s="199"/>
    </row>
    <row r="13" spans="1:12" ht="15.95" customHeight="1" x14ac:dyDescent="0.25">
      <c r="A13" s="248">
        <v>16</v>
      </c>
      <c r="B13" s="249" t="s">
        <v>251</v>
      </c>
      <c r="D13" s="249"/>
      <c r="E13" s="250"/>
      <c r="F13" s="191"/>
      <c r="G13" s="185">
        <f>G14+G15</f>
        <v>225968062</v>
      </c>
      <c r="J13" s="3">
        <f>G13-'KQKD Q2.15'!D15</f>
        <v>0</v>
      </c>
      <c r="L13" t="s">
        <v>304</v>
      </c>
    </row>
    <row r="14" spans="1:12" ht="15.95" customHeight="1" x14ac:dyDescent="0.25">
      <c r="A14" s="251"/>
      <c r="B14" s="252" t="s">
        <v>442</v>
      </c>
      <c r="E14" s="256"/>
      <c r="F14" s="190"/>
      <c r="G14" s="257">
        <f>'KQKD Q2.15'!D15</f>
        <v>225968062</v>
      </c>
      <c r="L14" t="s">
        <v>196</v>
      </c>
    </row>
    <row r="15" spans="1:12" ht="15.95" customHeight="1" x14ac:dyDescent="0.25">
      <c r="A15" s="251"/>
      <c r="B15" s="252" t="s">
        <v>443</v>
      </c>
      <c r="D15" s="256"/>
      <c r="E15" s="256"/>
      <c r="F15" s="190"/>
      <c r="G15" s="186"/>
      <c r="L15" t="s">
        <v>162</v>
      </c>
    </row>
    <row r="16" spans="1:12" ht="15.95" customHeight="1" x14ac:dyDescent="0.25">
      <c r="A16" s="251"/>
      <c r="B16" s="252"/>
      <c r="D16" s="256"/>
      <c r="E16" s="256"/>
      <c r="F16" s="190"/>
      <c r="G16" s="258"/>
    </row>
    <row r="17" spans="1:20" ht="15.95" customHeight="1" x14ac:dyDescent="0.25">
      <c r="A17" s="248">
        <v>17</v>
      </c>
      <c r="B17" s="249" t="s">
        <v>444</v>
      </c>
      <c r="D17" s="256"/>
      <c r="E17" s="256"/>
      <c r="F17" s="190"/>
      <c r="G17" s="185">
        <f>G18+G19+G20</f>
        <v>1198838984</v>
      </c>
      <c r="J17" s="3">
        <f>G17-'KQKD Q2.15'!D16</f>
        <v>0</v>
      </c>
    </row>
    <row r="18" spans="1:20" ht="15.95" customHeight="1" x14ac:dyDescent="0.25">
      <c r="A18" s="251"/>
      <c r="B18" s="252" t="s">
        <v>445</v>
      </c>
      <c r="D18" s="256"/>
      <c r="E18" s="256"/>
      <c r="F18" s="190"/>
      <c r="G18" s="259">
        <f>'KQKD Q2.15'!D17</f>
        <v>1198838984</v>
      </c>
      <c r="L18" t="s">
        <v>212</v>
      </c>
      <c r="N18" t="s">
        <v>213</v>
      </c>
    </row>
    <row r="19" spans="1:20" ht="15.95" customHeight="1" x14ac:dyDescent="0.25">
      <c r="A19" s="251"/>
      <c r="B19" s="252" t="s">
        <v>446</v>
      </c>
      <c r="D19" s="256"/>
      <c r="E19" s="256"/>
      <c r="F19" s="190"/>
      <c r="G19" s="259"/>
    </row>
    <row r="20" spans="1:20" ht="15.95" customHeight="1" x14ac:dyDescent="0.25">
      <c r="A20" s="251"/>
      <c r="B20" s="252" t="s">
        <v>447</v>
      </c>
      <c r="D20" s="256"/>
      <c r="E20" s="256"/>
      <c r="F20" s="190"/>
      <c r="G20" s="259"/>
      <c r="L20" t="s">
        <v>305</v>
      </c>
    </row>
    <row r="21" spans="1:20" ht="15.95" customHeight="1" x14ac:dyDescent="0.25">
      <c r="A21" s="251"/>
      <c r="B21" s="252"/>
      <c r="D21" s="256"/>
      <c r="E21" s="256"/>
      <c r="F21" s="190"/>
      <c r="G21" s="259"/>
    </row>
    <row r="22" spans="1:20" ht="15.95" customHeight="1" x14ac:dyDescent="0.25">
      <c r="A22" s="248">
        <v>18</v>
      </c>
      <c r="B22" s="249" t="s">
        <v>448</v>
      </c>
      <c r="D22" s="253"/>
      <c r="E22" s="250"/>
      <c r="F22" s="187"/>
      <c r="G22" s="200">
        <f>G23+G24</f>
        <v>99662900750</v>
      </c>
      <c r="J22" s="3">
        <f>G22-'KQKD Q2.15'!D13</f>
        <v>0</v>
      </c>
      <c r="L22" t="s">
        <v>198</v>
      </c>
    </row>
    <row r="23" spans="1:20" ht="15.95" customHeight="1" x14ac:dyDescent="0.25">
      <c r="A23" s="251"/>
      <c r="B23" s="253" t="s">
        <v>449</v>
      </c>
      <c r="D23" s="253"/>
      <c r="E23" s="253"/>
      <c r="F23" s="260"/>
      <c r="G23" s="183">
        <f>'KQKD Q2.15'!D13</f>
        <v>99662900750</v>
      </c>
    </row>
    <row r="24" spans="1:20" ht="15.95" customHeight="1" x14ac:dyDescent="0.25">
      <c r="A24" s="251"/>
      <c r="B24" s="253" t="s">
        <v>450</v>
      </c>
      <c r="D24" s="253"/>
      <c r="E24" s="253"/>
      <c r="F24" s="260"/>
      <c r="G24" s="183"/>
      <c r="N24" s="19" t="s">
        <v>302</v>
      </c>
      <c r="P24" s="19"/>
      <c r="Q24" s="19"/>
      <c r="R24" s="19"/>
      <c r="S24" s="19"/>
      <c r="T24" s="19"/>
    </row>
    <row r="25" spans="1:20" ht="15.95" customHeight="1" x14ac:dyDescent="0.25">
      <c r="A25" s="261"/>
      <c r="B25" s="262"/>
      <c r="D25" s="263"/>
      <c r="E25" s="250"/>
      <c r="F25" s="187"/>
      <c r="G25" s="200"/>
      <c r="K25" t="s">
        <v>282</v>
      </c>
      <c r="M25" s="20"/>
      <c r="N25" s="19" t="s">
        <v>268</v>
      </c>
      <c r="P25" s="19"/>
      <c r="Q25" s="19"/>
      <c r="R25" s="19"/>
      <c r="S25" s="19"/>
      <c r="T25" s="19"/>
    </row>
    <row r="26" spans="1:20" ht="15.95" customHeight="1" x14ac:dyDescent="0.25">
      <c r="A26" s="248">
        <v>19</v>
      </c>
      <c r="B26" s="249" t="s">
        <v>451</v>
      </c>
      <c r="C26" s="253"/>
      <c r="D26" s="253"/>
      <c r="E26" s="250"/>
      <c r="F26" s="264"/>
      <c r="G26" s="200">
        <f>G27+G28</f>
        <v>555127425</v>
      </c>
      <c r="J26" s="3">
        <f>G26-'KQKD Q2.15'!D25</f>
        <v>0</v>
      </c>
      <c r="K26" t="s">
        <v>214</v>
      </c>
      <c r="L26" s="41">
        <v>505201702</v>
      </c>
      <c r="N26" s="19" t="s">
        <v>281</v>
      </c>
      <c r="P26" s="19"/>
      <c r="Q26" s="19"/>
      <c r="R26" s="19"/>
      <c r="S26" s="19"/>
      <c r="T26" s="19"/>
    </row>
    <row r="27" spans="1:20" ht="15.95" customHeight="1" x14ac:dyDescent="0.25">
      <c r="A27" s="251"/>
      <c r="B27" s="253" t="s">
        <v>452</v>
      </c>
      <c r="C27" s="253"/>
      <c r="D27" s="253"/>
      <c r="E27" s="253"/>
      <c r="F27" s="188"/>
      <c r="G27" s="183">
        <f>'KQKD Q2.15'!D25</f>
        <v>555127425</v>
      </c>
      <c r="H27" s="188"/>
      <c r="K27" t="s">
        <v>215</v>
      </c>
      <c r="L27" s="41">
        <v>915117444</v>
      </c>
    </row>
    <row r="28" spans="1:20" ht="15.95" customHeight="1" x14ac:dyDescent="0.25">
      <c r="A28" s="251"/>
      <c r="B28" s="253" t="s">
        <v>453</v>
      </c>
      <c r="C28" s="253"/>
      <c r="D28" s="253"/>
      <c r="E28" s="253"/>
      <c r="F28" s="188"/>
      <c r="G28" s="188"/>
      <c r="H28" s="188"/>
      <c r="K28" t="s">
        <v>216</v>
      </c>
      <c r="L28" s="21">
        <f>G27</f>
        <v>555127425</v>
      </c>
      <c r="N28" s="19"/>
      <c r="O28" s="19"/>
    </row>
    <row r="29" spans="1:20" ht="15.95" customHeight="1" x14ac:dyDescent="0.25">
      <c r="A29" s="251"/>
      <c r="B29" s="253" t="s">
        <v>454</v>
      </c>
      <c r="C29" s="253"/>
      <c r="D29" s="253"/>
      <c r="E29" s="253"/>
      <c r="F29" s="188"/>
      <c r="G29" s="188"/>
      <c r="H29" s="188"/>
      <c r="K29" t="s">
        <v>199</v>
      </c>
      <c r="L29" s="21"/>
    </row>
    <row r="30" spans="1:20" ht="15.95" customHeight="1" x14ac:dyDescent="0.25">
      <c r="A30" s="265"/>
      <c r="B30" s="253"/>
      <c r="C30" s="253"/>
      <c r="D30" s="253"/>
      <c r="E30" s="253"/>
      <c r="F30" s="186"/>
      <c r="G30" s="186"/>
    </row>
    <row r="31" spans="1:20" ht="15.95" customHeight="1" x14ac:dyDescent="0.25">
      <c r="A31" s="248">
        <v>20</v>
      </c>
      <c r="B31" s="249" t="s">
        <v>455</v>
      </c>
      <c r="D31" s="263"/>
      <c r="E31" s="250"/>
      <c r="F31" s="191"/>
      <c r="G31" s="185">
        <f>SUM(G32:G36)</f>
        <v>173893312211</v>
      </c>
      <c r="L31" s="43" t="s">
        <v>548</v>
      </c>
    </row>
    <row r="32" spans="1:20" ht="15.95" customHeight="1" x14ac:dyDescent="0.25">
      <c r="A32" s="251"/>
      <c r="B32" s="253" t="s">
        <v>456</v>
      </c>
      <c r="D32" s="253"/>
      <c r="E32" s="253"/>
      <c r="F32" s="260"/>
      <c r="G32" s="183">
        <v>159267953326</v>
      </c>
      <c r="H32" s="259"/>
      <c r="I32" s="3"/>
      <c r="L32" s="271">
        <v>159267953326</v>
      </c>
      <c r="N32" s="42"/>
      <c r="O32" s="29"/>
      <c r="P32" s="15"/>
    </row>
    <row r="33" spans="1:16" ht="15.95" customHeight="1" x14ac:dyDescent="0.25">
      <c r="A33" s="251"/>
      <c r="B33" s="253" t="s">
        <v>457</v>
      </c>
      <c r="D33" s="253"/>
      <c r="E33" s="253"/>
      <c r="F33" s="260"/>
      <c r="G33" s="183">
        <v>7507609594</v>
      </c>
      <c r="H33" s="259"/>
      <c r="I33" s="3"/>
      <c r="L33" s="271">
        <v>7507609594</v>
      </c>
      <c r="N33" s="42"/>
      <c r="O33" s="29"/>
      <c r="P33" s="15"/>
    </row>
    <row r="34" spans="1:16" ht="15.95" customHeight="1" x14ac:dyDescent="0.25">
      <c r="A34" s="251"/>
      <c r="B34" s="253" t="s">
        <v>458</v>
      </c>
      <c r="D34" s="253"/>
      <c r="E34" s="253"/>
      <c r="F34" s="260"/>
      <c r="G34" s="183">
        <v>2682747002</v>
      </c>
      <c r="H34" s="260"/>
      <c r="I34" s="3"/>
      <c r="L34" s="271">
        <v>2682747002</v>
      </c>
      <c r="N34" s="42"/>
      <c r="O34" s="29"/>
      <c r="P34" s="15"/>
    </row>
    <row r="35" spans="1:16" ht="15.95" customHeight="1" x14ac:dyDescent="0.25">
      <c r="A35" s="251"/>
      <c r="B35" s="253" t="s">
        <v>459</v>
      </c>
      <c r="D35" s="253"/>
      <c r="E35" s="253"/>
      <c r="F35" s="259"/>
      <c r="G35" s="183">
        <v>1978093799</v>
      </c>
      <c r="H35" s="259"/>
      <c r="I35" s="3"/>
      <c r="L35" s="271">
        <v>1978093799</v>
      </c>
      <c r="N35" s="42"/>
      <c r="O35" s="29"/>
      <c r="P35" s="15"/>
    </row>
    <row r="36" spans="1:16" ht="15.95" customHeight="1" x14ac:dyDescent="0.25">
      <c r="A36" s="251"/>
      <c r="B36" s="253" t="s">
        <v>460</v>
      </c>
      <c r="D36" s="253"/>
      <c r="E36" s="253"/>
      <c r="F36" s="260"/>
      <c r="G36" s="183">
        <v>2456908490</v>
      </c>
      <c r="H36" s="259"/>
      <c r="I36" s="3"/>
      <c r="L36" s="271">
        <v>2456908490</v>
      </c>
      <c r="N36" s="42"/>
      <c r="O36" s="29"/>
      <c r="P36" s="15"/>
    </row>
    <row r="37" spans="1:16" ht="15.95" customHeight="1" thickBot="1" x14ac:dyDescent="0.3">
      <c r="A37" s="261"/>
      <c r="B37" s="262"/>
      <c r="C37" s="263"/>
      <c r="D37" s="250"/>
      <c r="E37" s="250"/>
      <c r="F37" s="200"/>
      <c r="G37" s="200"/>
      <c r="L37" s="272">
        <f>SUM(L32:L36)</f>
        <v>173893312211</v>
      </c>
      <c r="N37" s="27"/>
      <c r="O37" s="30"/>
      <c r="P37" s="27"/>
    </row>
    <row r="38" spans="1:16" ht="15.95" customHeight="1" x14ac:dyDescent="0.25">
      <c r="A38" s="265"/>
      <c r="B38" s="253"/>
      <c r="C38" s="253"/>
      <c r="D38" s="253"/>
      <c r="F38" s="318" t="str">
        <f>BCDKT.Q2.15!D93</f>
        <v>Lập, ngày 16 tháng 7  năm 2015</v>
      </c>
      <c r="G38" s="318"/>
      <c r="H38" s="318"/>
    </row>
    <row r="39" spans="1:16" ht="15.95" customHeight="1" x14ac:dyDescent="0.25">
      <c r="A39" s="174"/>
      <c r="B39" s="315" t="s">
        <v>48</v>
      </c>
      <c r="C39" s="315"/>
      <c r="D39" s="315" t="s">
        <v>46</v>
      </c>
      <c r="E39" s="315"/>
      <c r="F39" s="317" t="s">
        <v>44</v>
      </c>
      <c r="G39" s="317"/>
      <c r="H39" s="317"/>
    </row>
    <row r="40" spans="1:16" ht="15.95" customHeight="1" x14ac:dyDescent="0.25">
      <c r="A40" s="174"/>
      <c r="F40" s="186"/>
      <c r="G40" s="186"/>
    </row>
    <row r="41" spans="1:16" ht="15.95" customHeight="1" x14ac:dyDescent="0.25">
      <c r="A41" s="174"/>
      <c r="F41" s="186"/>
      <c r="G41" s="186"/>
    </row>
    <row r="42" spans="1:16" ht="15.95" customHeight="1" x14ac:dyDescent="0.25">
      <c r="A42" s="174"/>
      <c r="F42" s="186"/>
      <c r="G42" s="186"/>
    </row>
    <row r="43" spans="1:16" ht="15.95" customHeight="1" x14ac:dyDescent="0.25">
      <c r="A43" s="174"/>
      <c r="F43" s="186"/>
      <c r="G43" s="186"/>
    </row>
    <row r="44" spans="1:16" ht="15.95" customHeight="1" x14ac:dyDescent="0.25">
      <c r="A44" s="174"/>
      <c r="F44" s="186"/>
      <c r="G44" s="186"/>
    </row>
    <row r="45" spans="1:16" ht="15.95" customHeight="1" x14ac:dyDescent="0.25">
      <c r="B45" s="316" t="s">
        <v>50</v>
      </c>
      <c r="C45" s="316"/>
      <c r="D45" s="316" t="s">
        <v>49</v>
      </c>
      <c r="E45" s="316"/>
      <c r="F45" s="319" t="s">
        <v>51</v>
      </c>
      <c r="G45" s="319"/>
      <c r="H45" s="319"/>
    </row>
    <row r="46" spans="1:16" ht="18.95" customHeight="1" x14ac:dyDescent="0.25">
      <c r="F46" s="186"/>
      <c r="G46" s="186"/>
    </row>
    <row r="47" spans="1:16" ht="18.95" customHeight="1" x14ac:dyDescent="0.25">
      <c r="E47" s="266"/>
    </row>
    <row r="48" spans="1:16" ht="18.95" customHeight="1" x14ac:dyDescent="0.25"/>
    <row r="49" ht="18.95" customHeight="1" x14ac:dyDescent="0.25"/>
    <row r="50" ht="18.95" customHeight="1" x14ac:dyDescent="0.25"/>
    <row r="51" ht="18.95" customHeight="1" x14ac:dyDescent="0.25"/>
    <row r="52" ht="18.95" customHeight="1" x14ac:dyDescent="0.25"/>
    <row r="53" ht="18.95" customHeight="1" x14ac:dyDescent="0.25"/>
    <row r="54" ht="18.95" customHeight="1" x14ac:dyDescent="0.25"/>
    <row r="55" ht="18.95" customHeight="1" x14ac:dyDescent="0.25"/>
    <row r="56" ht="18.95" customHeight="1" x14ac:dyDescent="0.25"/>
    <row r="57" ht="18.95" customHeight="1" x14ac:dyDescent="0.25"/>
    <row r="58" ht="18.95" customHeight="1" x14ac:dyDescent="0.25"/>
    <row r="59" ht="18.95" customHeight="1" x14ac:dyDescent="0.25"/>
    <row r="60" ht="18.95" customHeight="1" x14ac:dyDescent="0.25"/>
    <row r="61" ht="18.95" customHeight="1" x14ac:dyDescent="0.25"/>
    <row r="62" ht="18.95" customHeight="1" x14ac:dyDescent="0.25"/>
    <row r="63" ht="18.95" customHeight="1" x14ac:dyDescent="0.25"/>
    <row r="64" ht="18.95" customHeight="1" x14ac:dyDescent="0.25"/>
    <row r="65" ht="18.95" customHeight="1" x14ac:dyDescent="0.25"/>
    <row r="66" ht="18.95" customHeight="1" x14ac:dyDescent="0.25"/>
    <row r="67" ht="18.95" customHeight="1" x14ac:dyDescent="0.25"/>
    <row r="68" ht="18.95" customHeight="1" x14ac:dyDescent="0.25"/>
    <row r="69" ht="18.95" customHeight="1" x14ac:dyDescent="0.25"/>
    <row r="70" ht="18.95" customHeight="1" x14ac:dyDescent="0.25"/>
    <row r="71" ht="18.95" customHeight="1" x14ac:dyDescent="0.25"/>
    <row r="72" ht="18.95" customHeight="1" x14ac:dyDescent="0.25"/>
    <row r="73" ht="18.95"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5.95" customHeight="1" x14ac:dyDescent="0.25"/>
    <row r="83" ht="15.95" customHeight="1" x14ac:dyDescent="0.25"/>
    <row r="84" ht="15.95" customHeight="1" x14ac:dyDescent="0.25"/>
    <row r="85" ht="15.95" customHeight="1" x14ac:dyDescent="0.25"/>
    <row r="86" ht="15.95" customHeight="1" x14ac:dyDescent="0.25"/>
    <row r="87" ht="15.95" customHeight="1" x14ac:dyDescent="0.25"/>
    <row r="88" ht="15.95"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sheetData>
  <mergeCells count="7">
    <mergeCell ref="B39:C39"/>
    <mergeCell ref="B45:C45"/>
    <mergeCell ref="F39:H39"/>
    <mergeCell ref="F38:H38"/>
    <mergeCell ref="D39:E39"/>
    <mergeCell ref="D45:E45"/>
    <mergeCell ref="F45:H45"/>
  </mergeCells>
  <phoneticPr fontId="0" type="noConversion"/>
  <pageMargins left="0.78" right="0.33" top="0.45" bottom="0.43" header="0.22" footer="0.2"/>
  <pageSetup fitToWidth="0" fitToHeight="0" orientation="portrait" r:id="rId1"/>
  <headerFooter alignWithMargins="0">
    <oddFooter>&amp;C12</odd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rHt4+cfSaT39Srm/WShW+BX9TKA=</DigestValue>
    </Reference>
    <Reference Type="http://www.w3.org/2000/09/xmldsig#Object" URI="#idOfficeObject">
      <DigestMethod Algorithm="http://www.w3.org/2000/09/xmldsig#sha1"/>
      <DigestValue>gx6SwpeOD/eketEVxUXLfrhOeU0=</DigestValue>
    </Reference>
    <Reference Type="http://uri.etsi.org/01903#SignedProperties" URI="#idSignedProperties">
      <Transforms>
        <Transform Algorithm="http://www.w3.org/TR/2001/REC-xml-c14n-20010315"/>
      </Transforms>
      <DigestMethod Algorithm="http://www.w3.org/2000/09/xmldsig#sha1"/>
      <DigestValue>K0N62Vf9obEwORqMSPPDH22NE7A=</DigestValue>
    </Reference>
  </SignedInfo>
  <SignatureValue>beF20yH4uPDzqn7yKBQtWre2tqGmOs5jQ2mIAd2A9mXXUYnYDgxsnAOSsPmnX56BfeecD82sQlvc
VL8O+KZLrxsYoLJQ+1HsUtU87TS5LreFEFGfZgixc5DDNpfSL1hKIqmEV8mt2WsGPvgkA7pFU7vf
8JH0yFR2SpE7a73tp9Y=</SignatureValue>
  <KeyInfo>
    <X509Data>
      <X509Certificate>MIIGCTCCA/GgAwIBAgIQVAGSFY43Bs33U12xK0pfkjANBgkqhkiG9w0BAQUFADBpMQswCQYDVQQGEwJWTjETMBEGA1UEChMKVk5QVCBHcm91cDEeMBwGA1UECxMVVk5QVC1DQSBUcnVzdCBOZXR3b3JrMSUwIwYDVQQDExxWTlBUIENlcnRpZmljYXRpb24gQXV0aG9yaXR5MB4XDTE1MDMxMzAzMjcwMFoXDTE5MDMxMzAzMjcwMFowgdExCzAJBgNVBAYTAlZOMRQwEgYDVQQIDAtOYW0gxJDhu4tuaDEUMBIGA1UEBwwLTmFtIMSQ4buLbmgxEzARBgNVBAsMCkvhur4gVE/DgU4xEzARBgNVBAsMCkvhur4gVE/DgU4xEzARBgNVBAsMCkvhur4gVE/DgU4xHTAbBgNVBAwMFEvhur4gVE/DgU4gVFLGr+G7nk5HMRgwFgYDVQQDDA9Cw5lJIEhVWSBI4buSTkcxHjAcBgoJkiaJk/IsZAEBDA5DTU5EOjE2MjA5ODYxMjCBnzANBgkqhkiG9w0BAQEFAAOBjQAwgYkCgYEA3+sc37mY0dcHfMP4GVYZSDGvjQcR4zpBYyK2UF2rV3HcgC5EWgXsuLElBzykZK+YYCwEKpDisC5L6U29zZpPq4fWeLQpp1MD0KGUC3GCX8TSuV+Cl89exeyJvlma4gGuXAWte7FWQp2i5vaRwIyRkqGnsC/AiqaFDnlQkpuUWCMCAwEAAaOCAcYwggHCMHAGCCsGAQUFBwEBBGQwYjAyBggrBgEFBQcwAoYmaHR0cDovL3B1Yi52bnB0LWNhLnZuL2NlcnRzL3ZucHRjYS5jZXIwLAYIKwYBBQUHMAGGIGh0dHA6Ly9vY3NwLnZucHQtY2Eudm4vcmVzcG9uZGVyMB0GA1UdDgQWBBQPqkynFP5jJPX16d7xH+cMj6n+9DAMBgNVHRMBAf8EAjAAMB8GA1UdIwQYMBaAFAZpwNXVAooVjUZ96XziaApVrGqvMGgGA1UdIARhMF8wXQYOKwYBBAGB7QMBAQMBAwIwSzAiBggrBgEFBQcCAjAWHhQAUwBJAEQALQBQAFIALQAxAC4AMDAlBggrBgEFBQcCARYZaHR0cDovL3B1Yi52bnB0LWNhLnZuL3JwYTAxBgNVHR8EKjAoMCagJKAihiBodHRwOi8vY3JsLnZucHQtY2Eudm4vdm5wdGNhLmNybDAOBgNVHQ8BAf8EBAMCBPAwNAYDVR0lBC0wKwYIKwYBBQUHAwIGCCsGAQUFBwMEBgorBgEEAYI3CgMMBgkqhkiG9y8BAQUwHQYDVR0RBBYwFIESSE9OR0JCUzFAeWFob28uY29tMA0GCSqGSIb3DQEBBQUAA4ICAQBVUFrZCPLhZkl/42WiWQQEJuT3FWW0jQxnUQY+NYftiCUbAymq6eUAuIxL/R0jqQIiWZrlLgQORp5KIGcQ2MEVt0CGkKCPEhFpgfasGltgPKdw2TqivxJs36jn7OAQeNW9z0gttOr061AVV71wYBQUO3AB7uXhVuZdnhUSZdeyaiNvQodHdfoeZ8kSobnCUxlxYq0isflyeVJzBnNvV4o3yw4Na7MwAslqEQGwoR83gT/QN/DU7lhaXxSXQHhgMx4NA+7Md7T2jWwCHFB74jEazQ6837moqjGU2xxmRKOoJU9DLpQcaI/9YUG44k99MT7kulXsnaLuqsHIEgegaLKhB43WnXDC6qI5ApCYGqR/yxOswobdJXoNl2arM5RrraTLEQYxLpcNQHrSzI9jvwYMLBj1+wxxlacrG7TfPpLoyVA9DOY5MBC7g39/7prG7Vgrq7boBUI49nkNPIifJ0Z8GxUAqRnFhd0UwT8i9VhmSqdMR9HlmYhTpnxs9hY66AAIywdSmqU7kC/TAqXXOE/aavkj8R9+ihxSBQsdo5UxCI6PQSXRSB2tx9FWlTn9W/BjdpLSSLpOkqwlkQ8avuWGc4RViLwbG2Q4hpA1mvJ61AKj0bhu7qtYJBPYpa6QaL37wuZvOoSX8sqodEqgq+w5w6QgGcg8XMqZJlWikicH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S4dROHh4domAi1wIR2Hi7qGrRys=</DigestValue>
      </Reference>
      <Reference URI="/xl/calcChain.xml?ContentType=application/vnd.openxmlformats-officedocument.spreadsheetml.calcChain+xml">
        <DigestMethod Algorithm="http://www.w3.org/2000/09/xmldsig#sha1"/>
        <DigestValue>qmb/FlVi4moWK+7F+qx7zaIOBIc=</DigestValue>
      </Reference>
      <Reference URI="/xl/comments1.xml?ContentType=application/vnd.openxmlformats-officedocument.spreadsheetml.comments+xml">
        <DigestMethod Algorithm="http://www.w3.org/2000/09/xmldsig#sha1"/>
        <DigestValue>B9UCF/3G0iJkI89dZlwIr47diqA=</DigestValue>
      </Reference>
      <Reference URI="/xl/comments2.xml?ContentType=application/vnd.openxmlformats-officedocument.spreadsheetml.comments+xml">
        <DigestMethod Algorithm="http://www.w3.org/2000/09/xmldsig#sha1"/>
        <DigestValue>NZehRogfqC+8TclfWgFf0g/d4g8=</DigestValue>
      </Reference>
      <Reference URI="/xl/comments3.xml?ContentType=application/vnd.openxmlformats-officedocument.spreadsheetml.comments+xml">
        <DigestMethod Algorithm="http://www.w3.org/2000/09/xmldsig#sha1"/>
        <DigestValue>/Vxn9Hrm9L4yH+siBYh70WAOa6I=</DigestValue>
      </Reference>
      <Reference URI="/xl/comments4.xml?ContentType=application/vnd.openxmlformats-officedocument.spreadsheetml.comments+xml">
        <DigestMethod Algorithm="http://www.w3.org/2000/09/xmldsig#sha1"/>
        <DigestValue>crJ3+u//nF0zvrkpvMftTMe/gGo=</DigestValue>
      </Reference>
      <Reference URI="/xl/drawings/vmlDrawing1.vml?ContentType=application/vnd.openxmlformats-officedocument.vmlDrawing">
        <DigestMethod Algorithm="http://www.w3.org/2000/09/xmldsig#sha1"/>
        <DigestValue>4O651j2hNvJdfUKICoJ4Hniyu5k=</DigestValue>
      </Reference>
      <Reference URI="/xl/drawings/vmlDrawing2.vml?ContentType=application/vnd.openxmlformats-officedocument.vmlDrawing">
        <DigestMethod Algorithm="http://www.w3.org/2000/09/xmldsig#sha1"/>
        <DigestValue>5nQzhDs5/S3dUhZsALSatqPNvBo=</DigestValue>
      </Reference>
      <Reference URI="/xl/drawings/vmlDrawing3.vml?ContentType=application/vnd.openxmlformats-officedocument.vmlDrawing">
        <DigestMethod Algorithm="http://www.w3.org/2000/09/xmldsig#sha1"/>
        <DigestValue>G4OcZbOGsjBqCvvcgY13Q2Gs3PQ=</DigestValue>
      </Reference>
      <Reference URI="/xl/drawings/vmlDrawing4.vml?ContentType=application/vnd.openxmlformats-officedocument.vmlDrawing">
        <DigestMethod Algorithm="http://www.w3.org/2000/09/xmldsig#sha1"/>
        <DigestValue>9mFyQ81zsc0tYFMnkPOMxYkEWjU=</DigestValue>
      </Reference>
      <Reference URI="/xl/printerSettings/printerSettings1.bin?ContentType=application/vnd.openxmlformats-officedocument.spreadsheetml.printerSettings">
        <DigestMethod Algorithm="http://www.w3.org/2000/09/xmldsig#sha1"/>
        <DigestValue>Pp6NjUsMuEY2Cr3O+AqyXgUa5I4=</DigestValue>
      </Reference>
      <Reference URI="/xl/printerSettings/printerSettings2.bin?ContentType=application/vnd.openxmlformats-officedocument.spreadsheetml.printerSettings">
        <DigestMethod Algorithm="http://www.w3.org/2000/09/xmldsig#sha1"/>
        <DigestValue>Q2Mq2OPFAE8oMOdg6RH07D/eqDg=</DigestValue>
      </Reference>
      <Reference URI="/xl/printerSettings/printerSettings3.bin?ContentType=application/vnd.openxmlformats-officedocument.spreadsheetml.printerSettings">
        <DigestMethod Algorithm="http://www.w3.org/2000/09/xmldsig#sha1"/>
        <DigestValue>7M+DWcc7jjMfP37E3dxyf+Oyh6I=</DigestValue>
      </Reference>
      <Reference URI="/xl/printerSettings/printerSettings4.bin?ContentType=application/vnd.openxmlformats-officedocument.spreadsheetml.printerSettings">
        <DigestMethod Algorithm="http://www.w3.org/2000/09/xmldsig#sha1"/>
        <DigestValue>zjxMvQhki6Vp4XvdfmVAQ18PoFs=</DigestValue>
      </Reference>
      <Reference URI="/xl/printerSettings/printerSettings5.bin?ContentType=application/vnd.openxmlformats-officedocument.spreadsheetml.printerSettings">
        <DigestMethod Algorithm="http://www.w3.org/2000/09/xmldsig#sha1"/>
        <DigestValue>zjxMvQhki6Vp4XvdfmVAQ18PoFs=</DigestValue>
      </Reference>
      <Reference URI="/xl/printerSettings/printerSettings6.bin?ContentType=application/vnd.openxmlformats-officedocument.spreadsheetml.printerSettings">
        <DigestMethod Algorithm="http://www.w3.org/2000/09/xmldsig#sha1"/>
        <DigestValue>Pp6NjUsMuEY2Cr3O+AqyXgUa5I4=</DigestValue>
      </Reference>
      <Reference URI="/xl/printerSettings/printerSettings7.bin?ContentType=application/vnd.openxmlformats-officedocument.spreadsheetml.printerSettings">
        <DigestMethod Algorithm="http://www.w3.org/2000/09/xmldsig#sha1"/>
        <DigestValue>Pp6NjUsMuEY2Cr3O+AqyXgUa5I4=</DigestValue>
      </Reference>
      <Reference URI="/xl/printerSettings/printerSettings8.bin?ContentType=application/vnd.openxmlformats-officedocument.spreadsheetml.printerSettings">
        <DigestMethod Algorithm="http://www.w3.org/2000/09/xmldsig#sha1"/>
        <DigestValue>ba2YkSpHVLE8zRoCVkWzPQyYpZk=</DigestValue>
      </Reference>
      <Reference URI="/xl/printerSettings/printerSettings9.bin?ContentType=application/vnd.openxmlformats-officedocument.spreadsheetml.printerSettings">
        <DigestMethod Algorithm="http://www.w3.org/2000/09/xmldsig#sha1"/>
        <DigestValue>Pp6NjUsMuEY2Cr3O+AqyXgUa5I4=</DigestValue>
      </Reference>
      <Reference URI="/xl/sharedStrings.xml?ContentType=application/vnd.openxmlformats-officedocument.spreadsheetml.sharedStrings+xml">
        <DigestMethod Algorithm="http://www.w3.org/2000/09/xmldsig#sha1"/>
        <DigestValue>JBNZwTTOwSB+Fgt+GPXnBuLez3o=</DigestValue>
      </Reference>
      <Reference URI="/xl/styles.xml?ContentType=application/vnd.openxmlformats-officedocument.spreadsheetml.styles+xml">
        <DigestMethod Algorithm="http://www.w3.org/2000/09/xmldsig#sha1"/>
        <DigestValue>KJZxBB5Y7B2cHgLjNKvM+7FMh5Y=</DigestValue>
      </Reference>
      <Reference URI="/xl/theme/theme1.xml?ContentType=application/vnd.openxmlformats-officedocument.theme+xml">
        <DigestMethod Algorithm="http://www.w3.org/2000/09/xmldsig#sha1"/>
        <DigestValue>MBfsh6qj6yj77RmHbDz7Lb/rFTE=</DigestValue>
      </Reference>
      <Reference URI="/xl/workbook.xml?ContentType=application/vnd.openxmlformats-officedocument.spreadsheetml.sheet.main+xml">
        <DigestMethod Algorithm="http://www.w3.org/2000/09/xmldsig#sha1"/>
        <DigestValue>RgnEqLxs+khyii7rOn3k4WauMOM=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DaJdm91/jKkA31uxmXouQunNnxo=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SdFyM0FPbAch9BVe/WN4fPvluKI=</DigestValue>
      </Reference>
      <Reference URI="/xl/worksheets/sheet2.xml?ContentType=application/vnd.openxmlformats-officedocument.spreadsheetml.worksheet+xml">
        <DigestMethod Algorithm="http://www.w3.org/2000/09/xmldsig#sha1"/>
        <DigestValue>pEvXaZpFHicwy4FaVe0uWxBFhL0=</DigestValue>
      </Reference>
      <Reference URI="/xl/worksheets/sheet3.xml?ContentType=application/vnd.openxmlformats-officedocument.spreadsheetml.worksheet+xml">
        <DigestMethod Algorithm="http://www.w3.org/2000/09/xmldsig#sha1"/>
        <DigestValue>ouJx1DMQEX1rp5b49igaUdPNYh0=</DigestValue>
      </Reference>
      <Reference URI="/xl/worksheets/sheet4.xml?ContentType=application/vnd.openxmlformats-officedocument.spreadsheetml.worksheet+xml">
        <DigestMethod Algorithm="http://www.w3.org/2000/09/xmldsig#sha1"/>
        <DigestValue>YMCA/NOI4FkNT99eQ86HQKAglik=</DigestValue>
      </Reference>
      <Reference URI="/xl/worksheets/sheet5.xml?ContentType=application/vnd.openxmlformats-officedocument.spreadsheetml.worksheet+xml">
        <DigestMethod Algorithm="http://www.w3.org/2000/09/xmldsig#sha1"/>
        <DigestValue>RxtBLm6OBRUX4QOvJiktYAWGWaM=</DigestValue>
      </Reference>
      <Reference URI="/xl/worksheets/sheet6.xml?ContentType=application/vnd.openxmlformats-officedocument.spreadsheetml.worksheet+xml">
        <DigestMethod Algorithm="http://www.w3.org/2000/09/xmldsig#sha1"/>
        <DigestValue>I3iO8jcXUXgjQrpXxzYc4pFoFQQ=</DigestValue>
      </Reference>
      <Reference URI="/xl/worksheets/sheet7.xml?ContentType=application/vnd.openxmlformats-officedocument.spreadsheetml.worksheet+xml">
        <DigestMethod Algorithm="http://www.w3.org/2000/09/xmldsig#sha1"/>
        <DigestValue>fymtXLCRS/8cPd6n2lZaMwB29Dk=</DigestValue>
      </Reference>
      <Reference URI="/xl/worksheets/sheet8.xml?ContentType=application/vnd.openxmlformats-officedocument.spreadsheetml.worksheet+xml">
        <DigestMethod Algorithm="http://www.w3.org/2000/09/xmldsig#sha1"/>
        <DigestValue>XbDbGf5ofPdN2x1JtQNR6CndMM0=</DigestValue>
      </Reference>
      <Reference URI="/xl/worksheets/sheet9.xml?ContentType=application/vnd.openxmlformats-officedocument.spreadsheetml.worksheet+xml">
        <DigestMethod Algorithm="http://www.w3.org/2000/09/xmldsig#sha1"/>
        <DigestValue>m+tmeq4ZxHz2N4XoMLGaeCZNnH0=</DigestValue>
      </Reference>
    </Manifest>
    <SignatureProperties>
      <SignatureProperty Id="idSignatureTime" Target="#idPackageSignature">
        <mdssi:SignatureTime xmlns:mdssi="http://schemas.openxmlformats.org/package/2006/digital-signature">
          <mdssi:Format>YYYY-MM-DDThh:mm:ssTZD</mdssi:Format>
          <mdssi:Value>2015-07-22T07:24:17Z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hongbbs1</SignatureComments>
          <WindowsVersion>6.2</WindowsVersion>
          <OfficeVersion>15.0</OfficeVersion>
          <ApplicationVersion>15.0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2015-07-22T07:24:17Z</xd:SigningTime>
          <xd:SigningCertificate>
            <xd:Cert>
              <xd:CertDigest>
                <DigestMethod Algorithm="http://www.w3.org/2000/09/xmldsig#sha1"/>
                <DigestValue>BQG5QgfreUVd4dyDTYgPyaZjgZ0=</DigestValue>
              </xd:CertDigest>
              <xd:IssuerSerial>
                <X509IssuerName>CN=VNPT Certification Authority, OU=VNPT-CA Trust Network, O=VNPT Group, C=VN</X509IssuerName>
                <X509SerialNumber>111663306882398408543294237180798066578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Bia BC</vt:lpstr>
      <vt:lpstr>BCDKT.Q2.15</vt:lpstr>
      <vt:lpstr>KQKD Q2.15</vt:lpstr>
      <vt:lpstr>LCTT Q2.15</vt:lpstr>
      <vt:lpstr>TM Q2.15 T5-8</vt:lpstr>
      <vt:lpstr>TMQ2.15 T9</vt:lpstr>
      <vt:lpstr>TMQ2.15 T10</vt:lpstr>
      <vt:lpstr>TMQ2.15.T11</vt:lpstr>
      <vt:lpstr>TMQ2.15.T12</vt:lpstr>
      <vt:lpstr>'TM Q2.15 T5-8'!OLE_LINK1</vt:lpstr>
      <vt:lpstr>BCDKT.Q2.15!Print_Area</vt:lpstr>
      <vt:lpstr>'KQKD Q2.15'!Print_Area</vt:lpstr>
      <vt:lpstr>'LCTT Q2.15'!Print_Area</vt:lpstr>
      <vt:lpstr>'TMQ2.15 T10'!Print_Area</vt:lpstr>
      <vt:lpstr>'TMQ2.15 T9'!Print_Area</vt:lpstr>
      <vt:lpstr>TMQ2.15.T11!Print_Area</vt:lpstr>
      <vt:lpstr>TMQ2.15.T12!Print_Area</vt:lpstr>
      <vt:lpstr>BCDKT.Q2.15!Print_Titles</vt:lpstr>
      <vt:lpstr>'KQKD Q2.15'!Print_Titles</vt:lpstr>
      <vt:lpstr>'LCTT Q2.15'!Print_Titles</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Tuanbbs</cp:lastModifiedBy>
  <cp:lastPrinted>2015-07-14T08:42:36Z</cp:lastPrinted>
  <dcterms:created xsi:type="dcterms:W3CDTF">2008-04-12T02:11:34Z</dcterms:created>
  <dcterms:modified xsi:type="dcterms:W3CDTF">2015-07-22T07:24:11Z</dcterms:modified>
</cp:coreProperties>
</file>