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70" windowWidth="14940" windowHeight="9150" activeTab="3"/>
  </bookViews>
  <sheets>
    <sheet name=" BẢNG CÂN ĐỐI KẾ TOÁN" sheetId="1" r:id="rId1"/>
    <sheet name="BC KQKD" sheetId="4" r:id="rId2"/>
    <sheet name=" BÁO CÁO LƯU CHUYỂN TIỀ" sheetId="3" r:id="rId3"/>
    <sheet name="Bản giải trình" sheetId="5" r:id="rId4"/>
    <sheet name="CCTT" sheetId="6" r:id="rId5"/>
  </sheets>
  <calcPr calcId="124519"/>
</workbook>
</file>

<file path=xl/calcChain.xml><?xml version="1.0" encoding="utf-8"?>
<calcChain xmlns="http://schemas.openxmlformats.org/spreadsheetml/2006/main">
  <c r="D15" i="5"/>
  <c r="G15"/>
  <c r="F15"/>
  <c r="D18"/>
  <c r="G18" s="1"/>
  <c r="D16"/>
  <c r="G16" s="1"/>
  <c r="E18"/>
  <c r="E16"/>
  <c r="E19" s="1"/>
  <c r="D16" i="3"/>
  <c r="D12"/>
  <c r="F16" i="4"/>
  <c r="D16"/>
  <c r="D119" i="1"/>
  <c r="D107" s="1"/>
  <c r="D106" s="1"/>
  <c r="E119"/>
  <c r="E107" s="1"/>
  <c r="E106" s="1"/>
  <c r="E91"/>
  <c r="D91"/>
  <c r="E76"/>
  <c r="E75" s="1"/>
  <c r="E127" s="1"/>
  <c r="D76"/>
  <c r="D75" s="1"/>
  <c r="E46"/>
  <c r="D46"/>
  <c r="E52"/>
  <c r="E45" s="1"/>
  <c r="D52"/>
  <c r="D45" s="1"/>
  <c r="E37"/>
  <c r="E36" s="1"/>
  <c r="D37"/>
  <c r="D36" s="1"/>
  <c r="E30"/>
  <c r="D30"/>
  <c r="E27"/>
  <c r="D27"/>
  <c r="E18"/>
  <c r="D18"/>
  <c r="E11"/>
  <c r="E10" s="1"/>
  <c r="E73" s="1"/>
  <c r="E128" s="1"/>
  <c r="D11"/>
  <c r="D10" s="1"/>
  <c r="D73" s="1"/>
  <c r="E16" i="4"/>
  <c r="G20"/>
  <c r="G24" s="1"/>
  <c r="G27" s="1"/>
  <c r="G16"/>
  <c r="E23"/>
  <c r="F23"/>
  <c r="G23"/>
  <c r="E11"/>
  <c r="E13" s="1"/>
  <c r="E20" s="1"/>
  <c r="E24" s="1"/>
  <c r="E27" s="1"/>
  <c r="F11"/>
  <c r="F13" s="1"/>
  <c r="F20" s="1"/>
  <c r="G11"/>
  <c r="G13" s="1"/>
  <c r="D23"/>
  <c r="D11"/>
  <c r="D13" s="1"/>
  <c r="D20" s="1"/>
  <c r="E34" i="3"/>
  <c r="D34"/>
  <c r="E26"/>
  <c r="D26"/>
  <c r="E17"/>
  <c r="D17"/>
  <c r="F18" i="5" l="1"/>
  <c r="F16"/>
  <c r="D19"/>
  <c r="G19" s="1"/>
  <c r="E17"/>
  <c r="E20" s="1"/>
  <c r="D17"/>
  <c r="E35" i="3"/>
  <c r="E38" s="1"/>
  <c r="D35"/>
  <c r="D38" s="1"/>
  <c r="F24" i="4"/>
  <c r="F27" s="1"/>
  <c r="D24"/>
  <c r="D27" s="1"/>
  <c r="D127" i="1"/>
  <c r="D128" s="1"/>
  <c r="D20" i="5" l="1"/>
  <c r="G17"/>
  <c r="F17"/>
  <c r="F19"/>
  <c r="G20"/>
  <c r="F20"/>
</calcChain>
</file>

<file path=xl/sharedStrings.xml><?xml version="1.0" encoding="utf-8"?>
<sst xmlns="http://schemas.openxmlformats.org/spreadsheetml/2006/main" count="461" uniqueCount="395">
  <si>
    <t>Báo cáo tài chính</t>
  </si>
  <si>
    <t>Tel: .............       Fax: .............</t>
  </si>
  <si>
    <t>Chỉ tiêu</t>
  </si>
  <si>
    <t>Thuyết minh</t>
  </si>
  <si>
    <t>Số cuối kỳ</t>
  </si>
  <si>
    <t>Số đầu năm</t>
  </si>
  <si>
    <t>TÀI SẢN</t>
  </si>
  <si>
    <t/>
  </si>
  <si>
    <t>A- TÀI SẢN NGẮN HẠN</t>
  </si>
  <si>
    <t>100</t>
  </si>
  <si>
    <t>I. Tiền và các khoản tương đương tiền</t>
  </si>
  <si>
    <t>110</t>
  </si>
  <si>
    <t>1. Tiền</t>
  </si>
  <si>
    <t>111</t>
  </si>
  <si>
    <t>2. Các khoản tương đương tiền</t>
  </si>
  <si>
    <t>112</t>
  </si>
  <si>
    <t>II. Các khoản đầu tư tài chính ngắn hạn</t>
  </si>
  <si>
    <t>120</t>
  </si>
  <si>
    <t>1. Chứng khoán kinh doanh</t>
  </si>
  <si>
    <t>121</t>
  </si>
  <si>
    <t>2. Dự phòng giảm giá chứng khoán kinh doanh</t>
  </si>
  <si>
    <t>122</t>
  </si>
  <si>
    <t>3. Đầu tư nắm giữ đến ngày đáo hạn</t>
  </si>
  <si>
    <t>123</t>
  </si>
  <si>
    <t>III. Các khoản phải thu ngắn hạn</t>
  </si>
  <si>
    <t>130</t>
  </si>
  <si>
    <t>1. Phải thu ngắn hạn của khách hàng</t>
  </si>
  <si>
    <t>131</t>
  </si>
  <si>
    <t>2. Trả trước cho người bán ngắn hạn</t>
  </si>
  <si>
    <t>132</t>
  </si>
  <si>
    <t>3. Phải thu nội bộ ngắn hạn</t>
  </si>
  <si>
    <t>133</t>
  </si>
  <si>
    <t>4. Phải thu theo tiến độ kế hoạch hợp đồng xây dựng</t>
  </si>
  <si>
    <t>134</t>
  </si>
  <si>
    <t>5. Phải thu về cho vay ngắn hạn</t>
  </si>
  <si>
    <t>135</t>
  </si>
  <si>
    <t>6. Phải thu ngắn hạn khác</t>
  </si>
  <si>
    <t>136</t>
  </si>
  <si>
    <t>7. Dự phòng phải thu ngắn hạn khó đòi</t>
  </si>
  <si>
    <t>137</t>
  </si>
  <si>
    <t>8. Tài sản Thiếu chờ xử lý</t>
  </si>
  <si>
    <t>139</t>
  </si>
  <si>
    <t>IV. Hàng tồn kho</t>
  </si>
  <si>
    <t>140</t>
  </si>
  <si>
    <t>1. Hàng tồn kho</t>
  </si>
  <si>
    <t>141</t>
  </si>
  <si>
    <t>2. Dự phòng giảm giá hàng tồn kho</t>
  </si>
  <si>
    <t>149</t>
  </si>
  <si>
    <t>V.Tài sản ngắn hạn khác</t>
  </si>
  <si>
    <t>150</t>
  </si>
  <si>
    <t>1. Chi phí trả trước ngắn hạn</t>
  </si>
  <si>
    <t>151</t>
  </si>
  <si>
    <t>2. Thuế GTGT được khấu trừ</t>
  </si>
  <si>
    <t>152</t>
  </si>
  <si>
    <t>3. Thuế và các khoản khác phải thu Nhà nước</t>
  </si>
  <si>
    <t>153</t>
  </si>
  <si>
    <t>4. Giao dịch mua bán lại trái phiếu Chính phủ</t>
  </si>
  <si>
    <t>154</t>
  </si>
  <si>
    <t>5. Tài sản ngắn hạn khác</t>
  </si>
  <si>
    <t>155</t>
  </si>
  <si>
    <t xml:space="preserve">B. TÀI SẢN DÀI HẠN </t>
  </si>
  <si>
    <t>200</t>
  </si>
  <si>
    <t>I. Các khoản phải thu dài hạn</t>
  </si>
  <si>
    <t>210</t>
  </si>
  <si>
    <t>1. Phải thu dài hạn của khách hàng</t>
  </si>
  <si>
    <t>211</t>
  </si>
  <si>
    <t>2. Trả trước cho người bán dài hạn</t>
  </si>
  <si>
    <t>212</t>
  </si>
  <si>
    <t>3. Vốn kinh doanh ở đơn vị trực thuộc</t>
  </si>
  <si>
    <t>213</t>
  </si>
  <si>
    <t>4. Phải thu nội bộ dài hạn</t>
  </si>
  <si>
    <t>214</t>
  </si>
  <si>
    <t>5. Phải thu về cho vay dài hạn</t>
  </si>
  <si>
    <t>215</t>
  </si>
  <si>
    <t>6. Phải thu dài hạn khác</t>
  </si>
  <si>
    <t>216</t>
  </si>
  <si>
    <t>7. Dự phòng phải thu dài hạn khó đòi</t>
  </si>
  <si>
    <t>219</t>
  </si>
  <si>
    <t>II.Tài sản cố định</t>
  </si>
  <si>
    <t>220</t>
  </si>
  <si>
    <t>1. Tài sản cố định hữu hình</t>
  </si>
  <si>
    <t>221</t>
  </si>
  <si>
    <t xml:space="preserve">    - Nguyên giá</t>
  </si>
  <si>
    <t>222</t>
  </si>
  <si>
    <t xml:space="preserve">    - Giá trị hao mòn lũy kế</t>
  </si>
  <si>
    <t>223</t>
  </si>
  <si>
    <t>2. Tài sản cố định thuê tài chính</t>
  </si>
  <si>
    <t>224</t>
  </si>
  <si>
    <t>225</t>
  </si>
  <si>
    <t>226</t>
  </si>
  <si>
    <t>3. Tài sản cố định vô hình</t>
  </si>
  <si>
    <t>227</t>
  </si>
  <si>
    <t>228</t>
  </si>
  <si>
    <t>229</t>
  </si>
  <si>
    <t>III. Bất động sản đầu tư</t>
  </si>
  <si>
    <t>230</t>
  </si>
  <si>
    <t>231</t>
  </si>
  <si>
    <t>232</t>
  </si>
  <si>
    <t>IV. Tài sản dở dang dài hạn</t>
  </si>
  <si>
    <t>240</t>
  </si>
  <si>
    <t>1. Chi phí sản xuất, kinh doanh dở dang dài hạn</t>
  </si>
  <si>
    <t>241</t>
  </si>
  <si>
    <t>2. Chi phí xây dựng cơ bản dở dang</t>
  </si>
  <si>
    <t>242</t>
  </si>
  <si>
    <t>V. Đầu tư tài chính dài hạn</t>
  </si>
  <si>
    <t>250</t>
  </si>
  <si>
    <t>1. Đầu tư vào công ty con</t>
  </si>
  <si>
    <t>251</t>
  </si>
  <si>
    <t>2. Đầu tư vào công ty liên kết, liên doanh</t>
  </si>
  <si>
    <t>252</t>
  </si>
  <si>
    <t>3. Đầu tư góp vốn vào đơn vị khác</t>
  </si>
  <si>
    <t>253</t>
  </si>
  <si>
    <t>4. Dự phòng đầu tư tài chính dài hạn</t>
  </si>
  <si>
    <t>254</t>
  </si>
  <si>
    <t>5. Đầu tư nắm giữ đến ngày đáo hạn</t>
  </si>
  <si>
    <t>255</t>
  </si>
  <si>
    <t>VI. Tài sản dài hạn khác</t>
  </si>
  <si>
    <t>260</t>
  </si>
  <si>
    <t>1. Chi phí trả trước dài hạn</t>
  </si>
  <si>
    <t>261</t>
  </si>
  <si>
    <t>2. Tài sản thuế thu nhập hoàn lại</t>
  </si>
  <si>
    <t>262</t>
  </si>
  <si>
    <t>3. Thiết bị, vật tư, phụ tùng thay thế dài hạn</t>
  </si>
  <si>
    <t>263</t>
  </si>
  <si>
    <t>4. Tài sản dài hạn khác</t>
  </si>
  <si>
    <t>268</t>
  </si>
  <si>
    <t>5. Lợi thế thương mại</t>
  </si>
  <si>
    <t>269</t>
  </si>
  <si>
    <t>TỔNG CỘNG TÀI SẢN</t>
  </si>
  <si>
    <t>270</t>
  </si>
  <si>
    <t>NGUỒN VỐN</t>
  </si>
  <si>
    <t>C. NỢ PHẢI TRẢ</t>
  </si>
  <si>
    <t>300</t>
  </si>
  <si>
    <t>I. Nợ ngắn hạn</t>
  </si>
  <si>
    <t>310</t>
  </si>
  <si>
    <t>1. Phải trả người bán ngắn hạn</t>
  </si>
  <si>
    <t>311</t>
  </si>
  <si>
    <t>2. Người mua trả tiền trước ngắn hạn</t>
  </si>
  <si>
    <t>312</t>
  </si>
  <si>
    <t>3. Thuế và các khoản phải nộp nhà nước</t>
  </si>
  <si>
    <t>313</t>
  </si>
  <si>
    <t>4. Phải trả người lao động</t>
  </si>
  <si>
    <t>314</t>
  </si>
  <si>
    <t>5. Chi phí phải trả ngắn hạn</t>
  </si>
  <si>
    <t>315</t>
  </si>
  <si>
    <t>6. Phải trả nội bộ ngắn hạn</t>
  </si>
  <si>
    <t>316</t>
  </si>
  <si>
    <t>7. Phải trả theo tiến độ kế hoạch hợp đồng xây dựng</t>
  </si>
  <si>
    <t>317</t>
  </si>
  <si>
    <t>8. Doanh thu chưa thực hiện ngắn hạn</t>
  </si>
  <si>
    <t>318</t>
  </si>
  <si>
    <t>9. Phải trả ngắn hạn khác</t>
  </si>
  <si>
    <t>319</t>
  </si>
  <si>
    <t>10. Vay và nợ thuê tài chính ngắn hạn</t>
  </si>
  <si>
    <t>320</t>
  </si>
  <si>
    <t>11. Dự phòng phải trả ngắn hạn</t>
  </si>
  <si>
    <t>321</t>
  </si>
  <si>
    <t>12. Quỹ khen thưởng phúc lợi</t>
  </si>
  <si>
    <t>322</t>
  </si>
  <si>
    <t>13. Quỹ bình ổn giá</t>
  </si>
  <si>
    <t>323</t>
  </si>
  <si>
    <t>14. Giao dịch mua bán lại trái phiếu Chính phủ</t>
  </si>
  <si>
    <t>324</t>
  </si>
  <si>
    <t>II. Nợ dài hạn</t>
  </si>
  <si>
    <t>330</t>
  </si>
  <si>
    <t xml:space="preserve">1. Phải trả người bán dài hạn </t>
  </si>
  <si>
    <t>331</t>
  </si>
  <si>
    <t>2. Người mua trả tiền trước dài hạn</t>
  </si>
  <si>
    <t>332</t>
  </si>
  <si>
    <t>3. Chi phí phải trả dài hạn</t>
  </si>
  <si>
    <t>333</t>
  </si>
  <si>
    <t>4. Phải trả nội bộ về vốn kinh doanh</t>
  </si>
  <si>
    <t>334</t>
  </si>
  <si>
    <t>5. Phải trả nội bộ dài hạn</t>
  </si>
  <si>
    <t>335</t>
  </si>
  <si>
    <t>6. Doanh thu chưa thực hiện dài hạn</t>
  </si>
  <si>
    <t>336</t>
  </si>
  <si>
    <t>7. Phải trả dài hạn khác</t>
  </si>
  <si>
    <t>337</t>
  </si>
  <si>
    <t>8. Vay và nợ thuê tài chính dài hạn</t>
  </si>
  <si>
    <t>338</t>
  </si>
  <si>
    <t>9. Trái phiếu chuyển đổi</t>
  </si>
  <si>
    <t>339</t>
  </si>
  <si>
    <t>10. Cổ phiếu ưu đãi</t>
  </si>
  <si>
    <t>340</t>
  </si>
  <si>
    <t>11. Thuế thu nhập hoãn lại phải trả</t>
  </si>
  <si>
    <t>341</t>
  </si>
  <si>
    <t>12. Dự phòng phải trả dài hạn</t>
  </si>
  <si>
    <t>342</t>
  </si>
  <si>
    <t>13. Quỹ phát triển khoa học và công nghệ</t>
  </si>
  <si>
    <t>343</t>
  </si>
  <si>
    <t>D.VỐN CHỦ SỞ HỮU</t>
  </si>
  <si>
    <t>400</t>
  </si>
  <si>
    <t>I. Vốn chủ sở hữu</t>
  </si>
  <si>
    <t>410</t>
  </si>
  <si>
    <t>1. Vốn góp của chủ sở hữu</t>
  </si>
  <si>
    <t>411</t>
  </si>
  <si>
    <t>- Cổ phiếu phổ thông có quyền biểu quyết</t>
  </si>
  <si>
    <t>411a</t>
  </si>
  <si>
    <t>- Cổ phiếu ưu đãi</t>
  </si>
  <si>
    <t>411b</t>
  </si>
  <si>
    <t>2. Thặng dư vốn cổ phần</t>
  </si>
  <si>
    <t>412</t>
  </si>
  <si>
    <t>3. Quyền chọn chuyển đổi trái phiếu</t>
  </si>
  <si>
    <t>413</t>
  </si>
  <si>
    <t>4. Vốn khác của chủ sở hữu</t>
  </si>
  <si>
    <t>414</t>
  </si>
  <si>
    <t>5. Cổ phiếu quỹ</t>
  </si>
  <si>
    <t>415</t>
  </si>
  <si>
    <t>6. Chênh lệch đánh giá lại tài sản</t>
  </si>
  <si>
    <t>416</t>
  </si>
  <si>
    <t>7. Chênh lệch tỷ giá hối đoái</t>
  </si>
  <si>
    <t>417</t>
  </si>
  <si>
    <t>8. Quỹ đầu tư phát triển</t>
  </si>
  <si>
    <t>418</t>
  </si>
  <si>
    <t>9. Quỹ hỗ trợ sắp xếp doanh nghiệp</t>
  </si>
  <si>
    <t>419</t>
  </si>
  <si>
    <t>10. Quỹ khác thuộc vốn chủ sở hữu</t>
  </si>
  <si>
    <t>420</t>
  </si>
  <si>
    <t>11. Lợi nhuận sau thuế chưa phân phối</t>
  </si>
  <si>
    <t>421</t>
  </si>
  <si>
    <t>- LNST chưa phân phối lũy kế đến cuối kỳ trước</t>
  </si>
  <si>
    <t>421a</t>
  </si>
  <si>
    <t>- LNST chưa phân phối kỳ này</t>
  </si>
  <si>
    <t>421b</t>
  </si>
  <si>
    <t>12. Nguồn vốn đầu tư XDCB</t>
  </si>
  <si>
    <t>422</t>
  </si>
  <si>
    <t>13. Lợi ích cổ đông không kiểm soát</t>
  </si>
  <si>
    <t>429</t>
  </si>
  <si>
    <t>II. Nguồn kinh phí và quỹ khác</t>
  </si>
  <si>
    <t>430</t>
  </si>
  <si>
    <t>1. Nguồn kinh phí</t>
  </si>
  <si>
    <t>431</t>
  </si>
  <si>
    <t>2. Nguồn kinh phí đã hình thành TSCĐ</t>
  </si>
  <si>
    <t>432</t>
  </si>
  <si>
    <t>TỔNG CỘNG NGUỒN VỐN</t>
  </si>
  <si>
    <t>440</t>
  </si>
  <si>
    <t>I. Lưu chuyển tiền từ hoạt động kinh doanh</t>
  </si>
  <si>
    <t>1. Tiền thu từ bán hàng, cung cấp dịch vụ và doanh thu khác</t>
  </si>
  <si>
    <t>01</t>
  </si>
  <si>
    <t>2. Tiền chi trả cho người cung cấp hàng hóa và dịch vụ</t>
  </si>
  <si>
    <t>02</t>
  </si>
  <si>
    <t>3. Tiền chi trả cho người lao động</t>
  </si>
  <si>
    <t>03</t>
  </si>
  <si>
    <t>4. Tiền lãi vay đã trả</t>
  </si>
  <si>
    <t>04</t>
  </si>
  <si>
    <t>5. Thuế thu nhập doanh nghiệp đã nộp</t>
  </si>
  <si>
    <t>05</t>
  </si>
  <si>
    <t>6. Tiền thu khác từ hoạt động kinh doanh</t>
  </si>
  <si>
    <t>06</t>
  </si>
  <si>
    <t>7. Tiền chi khác cho hoạt động kinh doanh</t>
  </si>
  <si>
    <t>07</t>
  </si>
  <si>
    <t>Lưu chuyển tiền thuần từ hoạt động kinh doanh</t>
  </si>
  <si>
    <t>20</t>
  </si>
  <si>
    <t>II. Lưu chuyển tiền từ hoạt động đầu tư</t>
  </si>
  <si>
    <t>1.Tiền chi để mua sắm, xây dựng TSCĐ và các tài sản dài hạn khác</t>
  </si>
  <si>
    <t>21</t>
  </si>
  <si>
    <t>2.Tiền thu từ thanh lý, nhượng bán TSCĐ và các tài sản dài hạn khác</t>
  </si>
  <si>
    <t>22</t>
  </si>
  <si>
    <t>3.Tiền chi cho vay, mua các công cụ nợ của đơn vị khác</t>
  </si>
  <si>
    <t>23</t>
  </si>
  <si>
    <t>4.Tiền thu hồi cho vay, bán lại các công cụ nợ của đơn vị khác</t>
  </si>
  <si>
    <t>24</t>
  </si>
  <si>
    <t>5.Tiền chi đầu tư góp vốn vào đơn vị khác</t>
  </si>
  <si>
    <t>25</t>
  </si>
  <si>
    <t>6.Tiền thu hồi đầu tư góp vốn vào đơn vị khác</t>
  </si>
  <si>
    <t>26</t>
  </si>
  <si>
    <t>7.Tiền thu lãi cho vay, cổ tức và lợi nhuận được chia</t>
  </si>
  <si>
    <t>27</t>
  </si>
  <si>
    <t>Lưu chuyển tiền thuần từ hoạt động đầu tư</t>
  </si>
  <si>
    <t>30</t>
  </si>
  <si>
    <t>III. Lưu chuyển tiền từ hoạt động tài chính</t>
  </si>
  <si>
    <t>1.Tiền thu từ phát hành cổ phiếu, nhận vốn góp của chủ sở hữu</t>
  </si>
  <si>
    <t>31</t>
  </si>
  <si>
    <t>2.Tiền chi trả vốn góp cho các chủ sở hữu, mua lại cổ phiếu của doanh nghiệp đã phát hành</t>
  </si>
  <si>
    <t>32</t>
  </si>
  <si>
    <t>3.Tiền thu từ đi vay</t>
  </si>
  <si>
    <t>33</t>
  </si>
  <si>
    <t>4.Tiền chi trả nợ gốc vay</t>
  </si>
  <si>
    <t>34</t>
  </si>
  <si>
    <t>5.Tiền chi trả nợ thuê tài chính</t>
  </si>
  <si>
    <t>35</t>
  </si>
  <si>
    <t>6. Cổ tức, lợi nhuận đã trả cho chủ sở hữu</t>
  </si>
  <si>
    <t>36</t>
  </si>
  <si>
    <t>Lưu chuyển tiền thuần từ hoạt động tài chính</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</si>
  <si>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</si>
  <si>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</si>
  <si>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</si>
  <si>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</si>
  <si>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</si>
  <si>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</si>
  <si>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</si>
  <si>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</si>
  <si>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</si>
  <si>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CÔNG TY CỔ PHẦN VICEM BAO BÌ HẢI PHÒNG</t>
  </si>
  <si>
    <t>Địa chỉ: Số 3 đường Hà Nội, Q. Hồng Bàng, TP Hải Phòng</t>
  </si>
  <si>
    <t>Quý II  năm 2015</t>
  </si>
  <si>
    <t>Mẫu số B01-DN</t>
  </si>
  <si>
    <t>Người lập biểu                                                                  Kế toán trưởng</t>
  </si>
  <si>
    <t>Giám đốc</t>
  </si>
  <si>
    <t xml:space="preserve">Lập, ngày 19 tháng 7 năm 2015   </t>
  </si>
  <si>
    <t>Mẫu số B03-DN</t>
  </si>
  <si>
    <t>Mẫu số B02-DN</t>
  </si>
  <si>
    <t>Thuyết
 minh</t>
  </si>
  <si>
    <t>Lũy kế từ đầu
 năm đến cuối quý này(Năm nay)</t>
  </si>
  <si>
    <t>Lũy kế từ đầu
 năm đến cuối quý này(Năm trước)</t>
  </si>
  <si>
    <t xml:space="preserve"> BÁO CÁO LƯU CHUYỂN TIỀN TỆ - PPTT - QUÝ</t>
  </si>
  <si>
    <t>BẢNG CÂN ĐỐI KẾ TOÁN</t>
  </si>
  <si>
    <t>Mã chỉ
 tiêu</t>
  </si>
  <si>
    <t>Quý này năm nay</t>
  </si>
  <si>
    <t>Quý này năm trước</t>
  </si>
  <si>
    <t>Số lũy kế từ đầu năm đến cuối quý này (Năm nay)</t>
  </si>
  <si>
    <t>Số lũy kế từ đầu năm đến cuối quý này (Năm trước)</t>
  </si>
  <si>
    <t>1. Doanh thu bán hàng và cung cấp dịch vụ</t>
  </si>
  <si>
    <t>2. Các khoản giảm trừ doanh thu</t>
  </si>
  <si>
    <t>3. Doanh thu thuần về bán hàng và cung cấp dịch vụ (10 = 01 - 02)</t>
  </si>
  <si>
    <t>10</t>
  </si>
  <si>
    <t>4. Giá vốn hàng bán</t>
  </si>
  <si>
    <t>11</t>
  </si>
  <si>
    <t>5. Lợi nhuận gộp về bán hàng và cung cấp dịch vụ(20=10-11)</t>
  </si>
  <si>
    <t>6. Doanh thu hoạt động tài chính</t>
  </si>
  <si>
    <t>7. Chi phí tài chính</t>
  </si>
  <si>
    <t xml:space="preserve">  - Trong đó: Chi phí lãi vay</t>
  </si>
  <si>
    <t>8. Phần lãi lỗ trong công ty liên doanh liên kết</t>
  </si>
  <si>
    <t xml:space="preserve">24 </t>
  </si>
  <si>
    <t>9. Chi phí bán hàng</t>
  </si>
  <si>
    <t>10. Chi phí quản lý doanh nghiệp</t>
  </si>
  <si>
    <t>11. Lợi nhuận thuần từ hoạt động kinh doanh{30=20+(21-22)+24-(25+26)}</t>
  </si>
  <si>
    <t>12. Thu nhập khác</t>
  </si>
  <si>
    <t>13. Chi phí khác</t>
  </si>
  <si>
    <t>14. Lợi nhuận khác(40=31-32)</t>
  </si>
  <si>
    <t>15. Tổng lợi nhuận kế toán trước thuế(50=30+40)</t>
  </si>
  <si>
    <t>16. Chi phí thuế TNDN hiện hành</t>
  </si>
  <si>
    <t>51</t>
  </si>
  <si>
    <t>17. Chi phí thuế TNDN hoãn lại</t>
  </si>
  <si>
    <t>52</t>
  </si>
  <si>
    <t>18. Lợi nhuận sau thuế thu nhập doanh nghiệp(60=50-51-52)</t>
  </si>
  <si>
    <t>18.1 Lợi nhuận sau thuế của công ty mẹ</t>
  </si>
  <si>
    <t>18.2 Lợi nhuận sau thuế của cổ đông không kiểm soát</t>
  </si>
  <si>
    <t>62</t>
  </si>
  <si>
    <t>19. Lãi cơ bản trên cổ phiếu(*)</t>
  </si>
  <si>
    <t>20. Lãi suy giảm trên cổ phiếu</t>
  </si>
  <si>
    <t>71</t>
  </si>
  <si>
    <t>BÁO CÁO KẾT QUẢ KINH DOANH - QUÝ</t>
  </si>
  <si>
    <t xml:space="preserve">Người lập biểu                                                                  </t>
  </si>
  <si>
    <t>Kế toán trưởng</t>
  </si>
  <si>
    <t>Mã 
chỉ tiêu</t>
  </si>
  <si>
    <t>TỔNG CÔNG TY CN XI MĂNG VIỆT NAM</t>
  </si>
  <si>
    <t>CỘNG HOÀ XÃ HỘI CHỦ NGHĨA VIỆT NAM</t>
  </si>
  <si>
    <t>CÔNG TY CP VICEM BAO BÌ HẢI PHÒNG</t>
  </si>
  <si>
    <t>Độc lập - Tự do - Hạnh phúc</t>
  </si>
  <si>
    <t>Số :              /HPVC-KTTC</t>
  </si>
  <si>
    <t>BẢN GIẢI TRÌNH</t>
  </si>
  <si>
    <t>Kính gửi :</t>
  </si>
  <si>
    <t>UỶ BAN CHỨNG KHOÁN NHÀ NƯỚC</t>
  </si>
  <si>
    <t>SỞ GIAO DỊCH CHỨNG KHOÁN HÀ NỘI</t>
  </si>
  <si>
    <t xml:space="preserve"> - Căn cứ Thông tư số 09/2010/TT-BTC ngày 15/01/2010 của Bộ tài chính hướng dẫn về việc công bố thông tin trên thị trường chứng khoán.</t>
  </si>
  <si>
    <t>Công ty cổ phần Vicem bao bì Hải Phòng giải trình nguyên nhân giảm lợi nhuận như sau :</t>
  </si>
  <si>
    <t>TT</t>
  </si>
  <si>
    <t>ĐVT</t>
  </si>
  <si>
    <t>Chênh lệch</t>
  </si>
  <si>
    <t>Tỷ lệ %</t>
  </si>
  <si>
    <t>Sản lượng vỏ bao tiêu thụ</t>
  </si>
  <si>
    <t>vỏ bao</t>
  </si>
  <si>
    <t>Tổng doanh thu và thu nhập</t>
  </si>
  <si>
    <t>đồng</t>
  </si>
  <si>
    <t>Tổng chi phí</t>
  </si>
  <si>
    <t>Lợi nhuận trước thuế</t>
  </si>
  <si>
    <t>Giá bán bình quân</t>
  </si>
  <si>
    <t>đồng/vỏ</t>
  </si>
  <si>
    <t>Tổng chi phí bình quân</t>
  </si>
  <si>
    <t>Trân trọng giải trình.</t>
  </si>
  <si>
    <t>Nơi gửi :</t>
  </si>
  <si>
    <t xml:space="preserve"> - Như kính gửi</t>
  </si>
  <si>
    <t xml:space="preserve"> - Lưu VT.</t>
  </si>
  <si>
    <t>Quý 2/2015</t>
  </si>
  <si>
    <t>Quý 2/2014</t>
  </si>
  <si>
    <t xml:space="preserve"> - Căn cứ kết quả hoạt động kinh doanh kỳ báo cáo quý 2/2015 và quý 2/2014 thì lợi nhuận trước thuế quý 2/2015 tăng so với lợi nhuận quý /2014</t>
  </si>
  <si>
    <t>Nguyên nhân lợi nhuận quý 2/2015 chênh lệch so quý 2/2014</t>
  </si>
  <si>
    <t>Hải Phòng, ngày 19  tháng 7  năm 2015</t>
  </si>
  <si>
    <t>Số :               /HPVC-KTTC</t>
  </si>
  <si>
    <t>V/v: Công bố thông tin.</t>
  </si>
  <si>
    <t xml:space="preserve"> 1- Tên công ty: CÔNG TY CỔ PHẦN VICEM BAO BÌ HẢI PHÒNG</t>
  </si>
  <si>
    <t xml:space="preserve"> 2- Mã chứng khoán: BXH</t>
  </si>
  <si>
    <t xml:space="preserve"> 3- Địa chỉ trụ sở chính: Số 3 đường Hà Nội - Phường Sở Dầu - Quận Hồng Bàng - Thành phố Hải Phòng</t>
  </si>
  <si>
    <t xml:space="preserve"> 4- Điên thoại: 031 3821832                  Pax: 031 3540272</t>
  </si>
  <si>
    <t xml:space="preserve"> 5- Người thực hiện công bố thông tin: HOÀNG KIM YẾN</t>
  </si>
  <si>
    <t xml:space="preserve"> 6- Nội dung công bố thông tin:</t>
  </si>
  <si>
    <t>Bảng CĐKT, Báo cáo KQKD, Báo cáo LCTT, Thuyết minh BCTC và văn bản số            /HPVC- KTTC ngày         tháng        năm 2015 giải trình chênh lệnh giảm lợi nhuận sau thuế so với cùng kỳ năm trước.</t>
  </si>
  <si>
    <r>
      <t xml:space="preserve"> 7- Địa chỉ website đăng tải toàn bộ báo cáo tài chính: </t>
    </r>
    <r>
      <rPr>
        <b/>
        <sz val="12"/>
        <rFont val="Times New Roman"/>
        <family val="1"/>
      </rPr>
      <t>www.hcpc.vn</t>
    </r>
  </si>
  <si>
    <t xml:space="preserve">   Chúng tôi xin cam kết các thông tin công bố trên đây là đúng sự thật và hoàn toàn chịu trách nhiệm trước pháp luật về nội dung công bố thông tin công bố.</t>
  </si>
  <si>
    <t>Trân trọng báo cáo.</t>
  </si>
  <si>
    <t>NGƯỜI THỰC HIỆN CÔNG BỐ THÔNG TIN</t>
  </si>
  <si>
    <t>HOÀNG KIM YẾN</t>
  </si>
  <si>
    <t>Báo cáo tài chính quý 2 năm 2015 của Công ty cổ phần Vicem bao bì Hải Phòng được lập ngày 19 tháng 7       năm 2015 bao gồm:</t>
  </si>
</sst>
</file>

<file path=xl/styles.xml><?xml version="1.0" encoding="utf-8"?>
<styleSheet xmlns="http://schemas.openxmlformats.org/spreadsheetml/2006/main">
  <fonts count="30">
    <font>
      <sz val="10"/>
      <name val="Arial"/>
    </font>
    <font>
      <b/>
      <sz val="9"/>
      <name val="Arial"/>
    </font>
    <font>
      <sz val="9"/>
      <name val="Arial"/>
    </font>
    <font>
      <b/>
      <sz val="9"/>
      <name val="Arial"/>
      <family val="2"/>
    </font>
    <font>
      <b/>
      <sz val="12"/>
      <name val="Arial"/>
      <family val="2"/>
    </font>
    <font>
      <b/>
      <sz val="14"/>
      <name val="Arial"/>
      <family val="2"/>
    </font>
    <font>
      <sz val="9"/>
      <name val="Arial"/>
      <family val="2"/>
    </font>
    <font>
      <sz val="12"/>
      <name val=".VnTime"/>
      <family val="2"/>
    </font>
    <font>
      <sz val="10"/>
      <name val="Times New Roman"/>
      <family val="1"/>
    </font>
    <font>
      <b/>
      <sz val="10"/>
      <name val=".VnTimeH"/>
      <family val="2"/>
    </font>
    <font>
      <u/>
      <sz val="12"/>
      <name val="Times New Roman"/>
      <family val="1"/>
    </font>
    <font>
      <b/>
      <u/>
      <sz val="12"/>
      <name val=".VnTime"/>
      <family val="2"/>
    </font>
    <font>
      <i/>
      <sz val="12"/>
      <name val="Times New Roman"/>
      <family val="1"/>
    </font>
    <font>
      <b/>
      <sz val="16"/>
      <name val="Times New Roman"/>
      <family val="1"/>
    </font>
    <font>
      <b/>
      <sz val="16"/>
      <name val=".VnTimeH"/>
      <family val="2"/>
    </font>
    <font>
      <sz val="14"/>
      <name val="Times New Roman"/>
      <family val="1"/>
    </font>
    <font>
      <b/>
      <sz val="14"/>
      <name val=".VnTime"/>
      <family val="2"/>
    </font>
    <font>
      <b/>
      <i/>
      <u/>
      <sz val="16"/>
      <name val="Times New Roman"/>
      <family val="1"/>
    </font>
    <font>
      <sz val="12"/>
      <name val="Times New Roman"/>
      <family val="1"/>
    </font>
    <font>
      <b/>
      <sz val="12"/>
      <name val="Times New Roman"/>
      <family val="1"/>
    </font>
    <font>
      <sz val="14"/>
      <name val=".VnTime"/>
      <family val="2"/>
    </font>
    <font>
      <sz val="11"/>
      <name val=".VnTime"/>
      <family val="2"/>
    </font>
    <font>
      <b/>
      <sz val="11"/>
      <name val="Times New Roman"/>
      <family val="1"/>
    </font>
    <font>
      <u/>
      <sz val="10"/>
      <name val="Times New Roman"/>
      <family val="1"/>
    </font>
    <font>
      <u/>
      <sz val="10"/>
      <name val=".VnTime"/>
      <family val="2"/>
    </font>
    <font>
      <b/>
      <i/>
      <sz val="12"/>
      <name val="Times New Roman"/>
      <family val="1"/>
    </font>
    <font>
      <b/>
      <i/>
      <sz val="12"/>
      <name val=".VnTime"/>
      <family val="2"/>
    </font>
    <font>
      <u/>
      <sz val="12"/>
      <name val=".VnTime"/>
      <family val="2"/>
    </font>
    <font>
      <i/>
      <sz val="12"/>
      <name val=".VnTime"/>
      <family val="2"/>
    </font>
    <font>
      <sz val="11"/>
      <name val="Times New Roman"/>
      <family val="1"/>
    </font>
  </fonts>
  <fills count="2">
    <fill>
      <patternFill patternType="none"/>
    </fill>
    <fill>
      <patternFill patternType="gray125"/>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hair">
        <color indexed="8"/>
      </top>
      <bottom/>
      <diagonal/>
    </border>
    <border>
      <left style="thin">
        <color indexed="8"/>
      </left>
      <right style="thin">
        <color indexed="8"/>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style="hair">
        <color indexed="8"/>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s>
  <cellStyleXfs count="4">
    <xf numFmtId="0" fontId="0" fillId="0" borderId="0"/>
    <xf numFmtId="0" fontId="7" fillId="0" borderId="0"/>
    <xf numFmtId="0" fontId="20" fillId="0" borderId="0"/>
    <xf numFmtId="0" fontId="7" fillId="0" borderId="0"/>
  </cellStyleXfs>
  <cellXfs count="125">
    <xf numFmtId="0" fontId="1" fillId="0" borderId="0" xfId="0" applyFont="1"/>
    <xf numFmtId="0" fontId="1" fillId="0" borderId="0" xfId="0" applyFont="1"/>
    <xf numFmtId="0" fontId="1" fillId="0" borderId="0" xfId="0" applyFont="1"/>
    <xf numFmtId="0" fontId="1" fillId="0" borderId="0" xfId="0" applyFont="1"/>
    <xf numFmtId="0" fontId="1" fillId="0" borderId="4" xfId="0" applyFont="1" applyBorder="1"/>
    <xf numFmtId="49" fontId="1" fillId="0" borderId="4" xfId="0" applyNumberFormat="1" applyFont="1" applyBorder="1"/>
    <xf numFmtId="0" fontId="2" fillId="0" borderId="5" xfId="0" applyFont="1" applyBorder="1"/>
    <xf numFmtId="49" fontId="1" fillId="0" borderId="5" xfId="0" applyNumberFormat="1" applyFont="1" applyBorder="1"/>
    <xf numFmtId="0" fontId="1" fillId="0" borderId="5" xfId="0" applyFont="1" applyBorder="1"/>
    <xf numFmtId="0" fontId="1" fillId="0" borderId="6" xfId="0" applyFont="1" applyBorder="1"/>
    <xf numFmtId="49" fontId="1" fillId="0" borderId="6" xfId="0" applyNumberFormat="1" applyFont="1" applyBorder="1"/>
    <xf numFmtId="3" fontId="2" fillId="0" borderId="5" xfId="0" applyNumberFormat="1" applyFont="1" applyBorder="1"/>
    <xf numFmtId="3" fontId="1" fillId="0" borderId="5" xfId="0" applyNumberFormat="1" applyFont="1" applyBorder="1"/>
    <xf numFmtId="3" fontId="1" fillId="0" borderId="6" xfId="0" applyNumberFormat="1" applyFont="1" applyBorder="1"/>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3" fontId="1" fillId="0" borderId="4" xfId="0" applyNumberFormat="1" applyFont="1" applyBorder="1"/>
    <xf numFmtId="0" fontId="2" fillId="0" borderId="8" xfId="0" applyFont="1" applyBorder="1"/>
    <xf numFmtId="49" fontId="1" fillId="0" borderId="8" xfId="0" applyNumberFormat="1" applyFont="1" applyBorder="1"/>
    <xf numFmtId="3" fontId="2" fillId="0" borderId="8" xfId="0" applyNumberFormat="1" applyFont="1" applyBorder="1"/>
    <xf numFmtId="0" fontId="1" fillId="0" borderId="7" xfId="0" applyFont="1" applyBorder="1"/>
    <xf numFmtId="49" fontId="1" fillId="0" borderId="7" xfId="0" applyNumberFormat="1" applyFont="1" applyBorder="1"/>
    <xf numFmtId="3" fontId="1" fillId="0" borderId="7" xfId="0" applyNumberFormat="1" applyFont="1" applyBorder="1"/>
    <xf numFmtId="0" fontId="1" fillId="0" borderId="9" xfId="0" applyFont="1" applyBorder="1"/>
    <xf numFmtId="49" fontId="1" fillId="0" borderId="9" xfId="0" applyNumberFormat="1" applyFont="1" applyBorder="1"/>
    <xf numFmtId="3" fontId="1" fillId="0" borderId="9" xfId="0" applyNumberFormat="1" applyFont="1" applyBorder="1"/>
    <xf numFmtId="0" fontId="3" fillId="0" borderId="0" xfId="0" applyFont="1"/>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3" fontId="1" fillId="0" borderId="0" xfId="0" applyNumberFormat="1" applyFont="1"/>
    <xf numFmtId="3" fontId="3" fillId="0" borderId="0" xfId="0" applyNumberFormat="1" applyFont="1"/>
    <xf numFmtId="3" fontId="3" fillId="0" borderId="10" xfId="0" applyNumberFormat="1" applyFont="1" applyBorder="1" applyAlignment="1">
      <alignment horizontal="center" vertical="center" wrapText="1"/>
    </xf>
    <xf numFmtId="0" fontId="6" fillId="0" borderId="11" xfId="0" applyFont="1" applyBorder="1"/>
    <xf numFmtId="49" fontId="3" fillId="0" borderId="11" xfId="0" applyNumberFormat="1" applyFont="1" applyBorder="1"/>
    <xf numFmtId="3" fontId="6" fillId="0" borderId="11" xfId="0" applyNumberFormat="1" applyFont="1" applyBorder="1"/>
    <xf numFmtId="0" fontId="6" fillId="0" borderId="5" xfId="0" applyFont="1" applyBorder="1"/>
    <xf numFmtId="49" fontId="3" fillId="0" borderId="5" xfId="0" applyNumberFormat="1" applyFont="1" applyBorder="1"/>
    <xf numFmtId="3" fontId="6" fillId="0" borderId="5" xfId="0" applyNumberFormat="1" applyFont="1" applyBorder="1"/>
    <xf numFmtId="0" fontId="3" fillId="0" borderId="5" xfId="0" applyFont="1" applyBorder="1"/>
    <xf numFmtId="3" fontId="3" fillId="0" borderId="5" xfId="0" applyNumberFormat="1" applyFont="1" applyBorder="1"/>
    <xf numFmtId="0" fontId="6" fillId="0" borderId="6" xfId="0" applyFont="1" applyBorder="1"/>
    <xf numFmtId="49" fontId="3" fillId="0" borderId="6" xfId="0" applyNumberFormat="1" applyFont="1" applyBorder="1"/>
    <xf numFmtId="3" fontId="6" fillId="0" borderId="6" xfId="0" applyNumberFormat="1" applyFont="1" applyBorder="1"/>
    <xf numFmtId="0" fontId="1" fillId="0" borderId="0" xfId="0" applyFont="1" applyAlignment="1"/>
    <xf numFmtId="0" fontId="3" fillId="0" borderId="0" xfId="0" applyFont="1" applyAlignment="1"/>
    <xf numFmtId="3" fontId="8" fillId="0" borderId="0" xfId="1" applyNumberFormat="1" applyFont="1"/>
    <xf numFmtId="0" fontId="7" fillId="0" borderId="0" xfId="1"/>
    <xf numFmtId="0" fontId="0" fillId="0" borderId="0" xfId="0"/>
    <xf numFmtId="3" fontId="10" fillId="0" borderId="0" xfId="1" applyNumberFormat="1" applyFont="1" applyFill="1"/>
    <xf numFmtId="3" fontId="12" fillId="0" borderId="0" xfId="1" applyNumberFormat="1" applyFont="1" applyAlignment="1">
      <alignment horizontal="right"/>
    </xf>
    <xf numFmtId="3" fontId="17" fillId="0" borderId="0" xfId="1" applyNumberFormat="1" applyFont="1" applyAlignment="1">
      <alignment horizontal="center"/>
    </xf>
    <xf numFmtId="3" fontId="18" fillId="0" borderId="0" xfId="1" applyNumberFormat="1" applyFont="1" applyAlignment="1">
      <alignment horizontal="left"/>
    </xf>
    <xf numFmtId="3" fontId="18" fillId="0" borderId="0" xfId="1" applyNumberFormat="1" applyFont="1"/>
    <xf numFmtId="3" fontId="18" fillId="0" borderId="10" xfId="1" applyNumberFormat="1" applyFont="1" applyBorder="1" applyAlignment="1">
      <alignment horizontal="center"/>
    </xf>
    <xf numFmtId="3" fontId="7" fillId="0" borderId="0" xfId="1" applyNumberFormat="1" applyAlignment="1">
      <alignment horizontal="center"/>
    </xf>
    <xf numFmtId="3" fontId="7" fillId="0" borderId="12" xfId="1" applyNumberFormat="1" applyBorder="1" applyAlignment="1">
      <alignment horizontal="center"/>
    </xf>
    <xf numFmtId="3" fontId="18" fillId="0" borderId="12" xfId="1" applyNumberFormat="1" applyFont="1" applyBorder="1"/>
    <xf numFmtId="3" fontId="18" fillId="0" borderId="12" xfId="1" applyNumberFormat="1" applyFont="1" applyBorder="1" applyAlignment="1">
      <alignment horizontal="center"/>
    </xf>
    <xf numFmtId="3" fontId="7" fillId="0" borderId="12" xfId="1" applyNumberFormat="1" applyBorder="1"/>
    <xf numFmtId="4" fontId="7" fillId="0" borderId="0" xfId="1" applyNumberFormat="1"/>
    <xf numFmtId="3" fontId="7" fillId="0" borderId="13" xfId="1" applyNumberFormat="1" applyBorder="1" applyAlignment="1">
      <alignment horizontal="center"/>
    </xf>
    <xf numFmtId="3" fontId="18" fillId="0" borderId="13" xfId="1" applyNumberFormat="1" applyFont="1" applyBorder="1"/>
    <xf numFmtId="3" fontId="18" fillId="0" borderId="13" xfId="1" applyNumberFormat="1" applyFont="1" applyBorder="1" applyAlignment="1">
      <alignment horizontal="center"/>
    </xf>
    <xf numFmtId="3" fontId="7" fillId="0" borderId="13" xfId="1" applyNumberFormat="1" applyBorder="1"/>
    <xf numFmtId="3" fontId="21" fillId="0" borderId="13" xfId="2" quotePrefix="1" applyNumberFormat="1" applyFont="1" applyFill="1" applyBorder="1" applyAlignment="1">
      <alignment horizontal="right"/>
    </xf>
    <xf numFmtId="4" fontId="21" fillId="0" borderId="13" xfId="2" applyNumberFormat="1" applyFont="1" applyFill="1" applyBorder="1" applyAlignment="1">
      <alignment horizontal="right"/>
    </xf>
    <xf numFmtId="3" fontId="18" fillId="0" borderId="14" xfId="1" applyNumberFormat="1" applyFont="1" applyBorder="1" applyAlignment="1">
      <alignment horizontal="center"/>
    </xf>
    <xf numFmtId="3" fontId="18" fillId="0" borderId="14" xfId="1" applyNumberFormat="1" applyFont="1" applyBorder="1"/>
    <xf numFmtId="4" fontId="18" fillId="0" borderId="14" xfId="1" applyNumberFormat="1" applyFont="1" applyBorder="1"/>
    <xf numFmtId="3" fontId="18" fillId="0" borderId="0" xfId="1" applyNumberFormat="1" applyFont="1" applyAlignment="1">
      <alignment horizontal="center"/>
    </xf>
    <xf numFmtId="3" fontId="22" fillId="0" borderId="0" xfId="1" applyNumberFormat="1" applyFont="1" applyAlignment="1">
      <alignment horizontal="center"/>
    </xf>
    <xf numFmtId="3" fontId="23" fillId="0" borderId="0" xfId="1" applyNumberFormat="1" applyFont="1"/>
    <xf numFmtId="3" fontId="24" fillId="0" borderId="0" xfId="1" applyNumberFormat="1" applyFont="1"/>
    <xf numFmtId="4" fontId="7" fillId="0" borderId="12" xfId="1" applyNumberFormat="1" applyBorder="1"/>
    <xf numFmtId="4" fontId="7" fillId="0" borderId="13" xfId="1" applyNumberFormat="1" applyBorder="1"/>
    <xf numFmtId="4" fontId="21" fillId="0" borderId="13" xfId="2" quotePrefix="1" applyNumberFormat="1" applyFont="1" applyFill="1" applyBorder="1" applyAlignment="1">
      <alignment horizontal="right"/>
    </xf>
    <xf numFmtId="3" fontId="8" fillId="0" borderId="0" xfId="3" applyNumberFormat="1" applyFont="1"/>
    <xf numFmtId="0" fontId="7" fillId="0" borderId="0" xfId="3"/>
    <xf numFmtId="3" fontId="23" fillId="0" borderId="0" xfId="3" applyNumberFormat="1" applyFont="1"/>
    <xf numFmtId="3" fontId="27" fillId="0" borderId="0" xfId="3" applyNumberFormat="1" applyFont="1"/>
    <xf numFmtId="3" fontId="18" fillId="0" borderId="0" xfId="3" applyNumberFormat="1" applyFont="1" applyFill="1"/>
    <xf numFmtId="3" fontId="12" fillId="0" borderId="0" xfId="3" applyNumberFormat="1" applyFont="1" applyAlignment="1">
      <alignment horizontal="right"/>
    </xf>
    <xf numFmtId="3" fontId="12" fillId="0" borderId="0" xfId="3" applyNumberFormat="1" applyFont="1"/>
    <xf numFmtId="3" fontId="17" fillId="0" borderId="0" xfId="3" applyNumberFormat="1" applyFont="1" applyAlignment="1">
      <alignment horizontal="center"/>
    </xf>
    <xf numFmtId="3" fontId="18" fillId="0" borderId="0" xfId="3" applyNumberFormat="1" applyFont="1" applyAlignment="1">
      <alignment horizontal="left"/>
    </xf>
    <xf numFmtId="3" fontId="18" fillId="0" borderId="0" xfId="3" applyNumberFormat="1" applyFont="1" applyAlignment="1">
      <alignment horizontal="center"/>
    </xf>
    <xf numFmtId="3" fontId="22" fillId="0" borderId="0" xfId="3" applyNumberFormat="1" applyFont="1" applyAlignment="1">
      <alignment horizontal="center"/>
    </xf>
    <xf numFmtId="3" fontId="28" fillId="0" borderId="0" xfId="3" applyNumberFormat="1" applyFont="1" applyAlignment="1">
      <alignment horizontal="center"/>
    </xf>
    <xf numFmtId="3" fontId="24" fillId="0" borderId="0" xfId="3" applyNumberFormat="1" applyFont="1"/>
    <xf numFmtId="3" fontId="29" fillId="0" borderId="0" xfId="3" applyNumberFormat="1" applyFont="1" applyAlignment="1">
      <alignment horizontal="center"/>
    </xf>
    <xf numFmtId="0" fontId="1" fillId="0" borderId="11" xfId="0" applyFont="1" applyBorder="1"/>
    <xf numFmtId="49" fontId="1" fillId="0" borderId="11" xfId="0" applyNumberFormat="1" applyFont="1" applyBorder="1"/>
    <xf numFmtId="3" fontId="1" fillId="0" borderId="11" xfId="0" applyNumberFormat="1" applyFont="1" applyBorder="1"/>
    <xf numFmtId="0" fontId="1" fillId="0" borderId="0" xfId="0" applyFont="1" applyAlignment="1">
      <alignment horizontal="center"/>
    </xf>
    <xf numFmtId="0" fontId="2" fillId="0" borderId="0" xfId="0" applyFont="1" applyBorder="1"/>
    <xf numFmtId="0" fontId="1" fillId="0" borderId="0" xfId="0" applyFont="1" applyBorder="1"/>
    <xf numFmtId="0" fontId="1" fillId="0" borderId="0" xfId="0" applyFont="1"/>
    <xf numFmtId="0" fontId="3" fillId="0" borderId="0" xfId="0" applyFont="1"/>
    <xf numFmtId="0" fontId="4" fillId="0" borderId="0" xfId="0" applyFont="1" applyAlignment="1">
      <alignment horizontal="center" vertical="center"/>
    </xf>
    <xf numFmtId="0" fontId="4" fillId="0" borderId="0" xfId="0" applyFont="1"/>
    <xf numFmtId="0" fontId="5"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3" fillId="0" borderId="2" xfId="0" applyFont="1" applyBorder="1" applyAlignment="1">
      <alignment horizontal="center" vertical="center" wrapText="1"/>
    </xf>
    <xf numFmtId="3" fontId="18" fillId="0" borderId="0" xfId="1" applyNumberFormat="1" applyFont="1" applyAlignment="1">
      <alignment horizontal="center"/>
    </xf>
    <xf numFmtId="3" fontId="7" fillId="0" borderId="0" xfId="1" applyNumberFormat="1" applyAlignment="1">
      <alignment horizontal="center"/>
    </xf>
    <xf numFmtId="3" fontId="25" fillId="0" borderId="0" xfId="1" applyNumberFormat="1" applyFont="1" applyAlignment="1">
      <alignment horizontal="center"/>
    </xf>
    <xf numFmtId="3" fontId="26" fillId="0" borderId="0" xfId="1" applyNumberFormat="1" applyFont="1" applyAlignment="1">
      <alignment horizontal="center"/>
    </xf>
    <xf numFmtId="3" fontId="8" fillId="0" borderId="0" xfId="1" applyNumberFormat="1" applyFont="1" applyAlignment="1">
      <alignment horizontal="center"/>
    </xf>
    <xf numFmtId="3" fontId="9" fillId="0" borderId="0" xfId="1" applyNumberFormat="1" applyFont="1" applyAlignment="1">
      <alignment horizontal="center"/>
    </xf>
    <xf numFmtId="3" fontId="10" fillId="0" borderId="0" xfId="1" applyNumberFormat="1" applyFont="1" applyAlignment="1">
      <alignment horizontal="center"/>
    </xf>
    <xf numFmtId="3" fontId="11" fillId="0" borderId="0" xfId="1" applyNumberFormat="1" applyFont="1" applyAlignment="1">
      <alignment horizontal="center"/>
    </xf>
    <xf numFmtId="3" fontId="13" fillId="0" borderId="0" xfId="1" applyNumberFormat="1" applyFont="1" applyAlignment="1">
      <alignment horizontal="center"/>
    </xf>
    <xf numFmtId="3" fontId="14" fillId="0" borderId="0" xfId="1" applyNumberFormat="1" applyFont="1" applyAlignment="1">
      <alignment horizontal="center"/>
    </xf>
    <xf numFmtId="3" fontId="15" fillId="0" borderId="0" xfId="1" applyNumberFormat="1" applyFont="1" applyAlignment="1">
      <alignment horizontal="center"/>
    </xf>
    <xf numFmtId="3" fontId="16" fillId="0" borderId="0" xfId="1" applyNumberFormat="1" applyFont="1" applyAlignment="1">
      <alignment horizontal="center"/>
    </xf>
    <xf numFmtId="3" fontId="18" fillId="0" borderId="0" xfId="1" applyNumberFormat="1" applyFont="1" applyAlignment="1">
      <alignment horizontal="justify" wrapText="1"/>
    </xf>
    <xf numFmtId="3" fontId="7" fillId="0" borderId="0" xfId="1" applyNumberFormat="1" applyAlignment="1">
      <alignment horizontal="justify" wrapText="1"/>
    </xf>
    <xf numFmtId="3" fontId="18" fillId="0" borderId="0" xfId="3" applyNumberFormat="1" applyFont="1" applyAlignment="1">
      <alignment horizontal="justify" wrapText="1"/>
    </xf>
    <xf numFmtId="3" fontId="7" fillId="0" borderId="0" xfId="3" applyNumberFormat="1" applyAlignment="1">
      <alignment horizontal="justify" wrapText="1"/>
    </xf>
    <xf numFmtId="3" fontId="8" fillId="0" borderId="0" xfId="3" applyNumberFormat="1" applyFont="1" applyAlignment="1">
      <alignment horizontal="center"/>
    </xf>
    <xf numFmtId="3" fontId="9" fillId="0" borderId="0" xfId="3" applyNumberFormat="1" applyFont="1" applyAlignment="1">
      <alignment horizontal="center"/>
    </xf>
    <xf numFmtId="3" fontId="10" fillId="0" borderId="0" xfId="3" applyNumberFormat="1" applyFont="1" applyAlignment="1">
      <alignment horizontal="center"/>
    </xf>
    <xf numFmtId="3" fontId="11" fillId="0" borderId="0" xfId="3" applyNumberFormat="1" applyFont="1" applyAlignment="1">
      <alignment horizontal="center"/>
    </xf>
  </cellXfs>
  <cellStyles count="4">
    <cellStyle name="Normal" xfId="0" builtinId="0"/>
    <cellStyle name="Normal 2" xfId="3"/>
    <cellStyle name="Normal 3" xfId="1"/>
    <cellStyle name="Normal_KQKD Q3.07"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130"/>
  <sheetViews>
    <sheetView topLeftCell="A73" workbookViewId="0">
      <selection activeCell="D10" sqref="D10:E127"/>
    </sheetView>
  </sheetViews>
  <sheetFormatPr defaultRowHeight="12"/>
  <cols>
    <col min="1" max="1" width="44.140625" customWidth="1"/>
    <col min="2" max="2" width="7.140625" customWidth="1"/>
    <col min="4" max="5" width="18.140625" customWidth="1"/>
  </cols>
  <sheetData>
    <row r="1" spans="1:5">
      <c r="A1" s="94" t="s">
        <v>294</v>
      </c>
      <c r="B1" s="95"/>
      <c r="D1" s="3" t="s">
        <v>0</v>
      </c>
    </row>
    <row r="2" spans="1:5">
      <c r="A2" s="96" t="s">
        <v>295</v>
      </c>
      <c r="B2" s="96"/>
      <c r="D2" s="3" t="s">
        <v>296</v>
      </c>
    </row>
    <row r="3" spans="1:5">
      <c r="A3" s="97" t="s">
        <v>1</v>
      </c>
      <c r="B3" s="96"/>
      <c r="D3" s="3"/>
    </row>
    <row r="4" spans="1:5">
      <c r="D4" s="43" t="s">
        <v>297</v>
      </c>
    </row>
    <row r="5" spans="1:5" ht="26.25" customHeight="1">
      <c r="A5" s="98" t="s">
        <v>307</v>
      </c>
      <c r="B5" s="99"/>
      <c r="C5" s="99"/>
      <c r="D5" s="99"/>
    </row>
    <row r="8" spans="1:5" ht="25.5" customHeight="1">
      <c r="A8" s="14" t="s">
        <v>2</v>
      </c>
      <c r="B8" s="15" t="s">
        <v>308</v>
      </c>
      <c r="C8" s="15" t="s">
        <v>3</v>
      </c>
      <c r="D8" s="14" t="s">
        <v>4</v>
      </c>
      <c r="E8" s="14" t="s">
        <v>5</v>
      </c>
    </row>
    <row r="9" spans="1:5">
      <c r="A9" s="4" t="s">
        <v>6</v>
      </c>
      <c r="B9" s="5"/>
      <c r="C9" s="5"/>
      <c r="D9" s="16" t="s">
        <v>7</v>
      </c>
      <c r="E9" s="16" t="s">
        <v>7</v>
      </c>
    </row>
    <row r="10" spans="1:5">
      <c r="A10" s="8" t="s">
        <v>8</v>
      </c>
      <c r="B10" s="7" t="s">
        <v>9</v>
      </c>
      <c r="C10" s="7"/>
      <c r="D10" s="12">
        <f>D11+D18+D27+D30</f>
        <v>114722079528</v>
      </c>
      <c r="E10" s="12">
        <f>E11+E18+E27+E30</f>
        <v>101126147062</v>
      </c>
    </row>
    <row r="11" spans="1:5">
      <c r="A11" s="8" t="s">
        <v>10</v>
      </c>
      <c r="B11" s="7" t="s">
        <v>11</v>
      </c>
      <c r="C11" s="7"/>
      <c r="D11" s="12">
        <f>SUM(D12:D13)</f>
        <v>7478528476</v>
      </c>
      <c r="E11" s="12">
        <f>SUM(E12:E13)</f>
        <v>673658018</v>
      </c>
    </row>
    <row r="12" spans="1:5">
      <c r="A12" s="6" t="s">
        <v>12</v>
      </c>
      <c r="B12" s="7" t="s">
        <v>13</v>
      </c>
      <c r="C12" s="7"/>
      <c r="D12" s="11">
        <v>7478528476</v>
      </c>
      <c r="E12" s="11">
        <v>673658018</v>
      </c>
    </row>
    <row r="13" spans="1:5">
      <c r="A13" s="6" t="s">
        <v>14</v>
      </c>
      <c r="B13" s="7" t="s">
        <v>15</v>
      </c>
      <c r="C13" s="7"/>
      <c r="D13" s="11">
        <v>0</v>
      </c>
      <c r="E13" s="11">
        <v>0</v>
      </c>
    </row>
    <row r="14" spans="1:5">
      <c r="A14" s="8" t="s">
        <v>16</v>
      </c>
      <c r="B14" s="7" t="s">
        <v>17</v>
      </c>
      <c r="C14" s="7"/>
      <c r="D14" s="12">
        <v>0</v>
      </c>
      <c r="E14" s="12">
        <v>0</v>
      </c>
    </row>
    <row r="15" spans="1:5">
      <c r="A15" s="6" t="s">
        <v>18</v>
      </c>
      <c r="B15" s="7" t="s">
        <v>19</v>
      </c>
      <c r="C15" s="7"/>
      <c r="D15" s="11">
        <v>0</v>
      </c>
      <c r="E15" s="11">
        <v>0</v>
      </c>
    </row>
    <row r="16" spans="1:5">
      <c r="A16" s="6" t="s">
        <v>20</v>
      </c>
      <c r="B16" s="7" t="s">
        <v>21</v>
      </c>
      <c r="C16" s="7"/>
      <c r="D16" s="11">
        <v>0</v>
      </c>
      <c r="E16" s="11">
        <v>0</v>
      </c>
    </row>
    <row r="17" spans="1:5">
      <c r="A17" s="6" t="s">
        <v>22</v>
      </c>
      <c r="B17" s="7" t="s">
        <v>23</v>
      </c>
      <c r="C17" s="7"/>
      <c r="D17" s="11">
        <v>0</v>
      </c>
      <c r="E17" s="11">
        <v>0</v>
      </c>
    </row>
    <row r="18" spans="1:5">
      <c r="A18" s="8" t="s">
        <v>24</v>
      </c>
      <c r="B18" s="7" t="s">
        <v>25</v>
      </c>
      <c r="C18" s="7"/>
      <c r="D18" s="12">
        <f>SUM(D19:D26)</f>
        <v>79065694373</v>
      </c>
      <c r="E18" s="12">
        <f>SUM(E19:E26)</f>
        <v>82198387329</v>
      </c>
    </row>
    <row r="19" spans="1:5">
      <c r="A19" s="6" t="s">
        <v>26</v>
      </c>
      <c r="B19" s="7" t="s">
        <v>27</v>
      </c>
      <c r="C19" s="7"/>
      <c r="D19" s="11">
        <v>78860157769</v>
      </c>
      <c r="E19" s="11">
        <v>81442050239</v>
      </c>
    </row>
    <row r="20" spans="1:5">
      <c r="A20" s="6" t="s">
        <v>28</v>
      </c>
      <c r="B20" s="7" t="s">
        <v>29</v>
      </c>
      <c r="C20" s="7"/>
      <c r="D20" s="11">
        <v>127871008</v>
      </c>
      <c r="E20" s="11">
        <v>625621008</v>
      </c>
    </row>
    <row r="21" spans="1:5">
      <c r="A21" s="6" t="s">
        <v>30</v>
      </c>
      <c r="B21" s="7" t="s">
        <v>31</v>
      </c>
      <c r="C21" s="7"/>
      <c r="D21" s="11">
        <v>0</v>
      </c>
      <c r="E21" s="11">
        <v>0</v>
      </c>
    </row>
    <row r="22" spans="1:5">
      <c r="A22" s="6" t="s">
        <v>32</v>
      </c>
      <c r="B22" s="7" t="s">
        <v>33</v>
      </c>
      <c r="C22" s="7"/>
      <c r="D22" s="11">
        <v>0</v>
      </c>
      <c r="E22" s="11">
        <v>0</v>
      </c>
    </row>
    <row r="23" spans="1:5">
      <c r="A23" s="6" t="s">
        <v>34</v>
      </c>
      <c r="B23" s="7" t="s">
        <v>35</v>
      </c>
      <c r="C23" s="7"/>
      <c r="D23" s="11">
        <v>0</v>
      </c>
      <c r="E23" s="11">
        <v>0</v>
      </c>
    </row>
    <row r="24" spans="1:5">
      <c r="A24" s="6" t="s">
        <v>36</v>
      </c>
      <c r="B24" s="7" t="s">
        <v>37</v>
      </c>
      <c r="C24" s="7"/>
      <c r="D24" s="11">
        <v>77665596</v>
      </c>
      <c r="E24" s="11">
        <v>130716082</v>
      </c>
    </row>
    <row r="25" spans="1:5">
      <c r="A25" s="6" t="s">
        <v>38</v>
      </c>
      <c r="B25" s="7" t="s">
        <v>39</v>
      </c>
      <c r="C25" s="7"/>
      <c r="D25" s="11">
        <v>0</v>
      </c>
      <c r="E25" s="11">
        <v>0</v>
      </c>
    </row>
    <row r="26" spans="1:5">
      <c r="A26" s="6" t="s">
        <v>40</v>
      </c>
      <c r="B26" s="7" t="s">
        <v>41</v>
      </c>
      <c r="C26" s="7"/>
      <c r="D26" s="11">
        <v>0</v>
      </c>
      <c r="E26" s="11">
        <v>0</v>
      </c>
    </row>
    <row r="27" spans="1:5">
      <c r="A27" s="8" t="s">
        <v>42</v>
      </c>
      <c r="B27" s="7" t="s">
        <v>43</v>
      </c>
      <c r="C27" s="7"/>
      <c r="D27" s="12">
        <f>SUM(D28:D29)</f>
        <v>27480368964</v>
      </c>
      <c r="E27" s="12">
        <f>SUM(E28:E29)</f>
        <v>17349608382</v>
      </c>
    </row>
    <row r="28" spans="1:5">
      <c r="A28" s="6" t="s">
        <v>44</v>
      </c>
      <c r="B28" s="7" t="s">
        <v>45</v>
      </c>
      <c r="C28" s="7"/>
      <c r="D28" s="11">
        <v>28403672743</v>
      </c>
      <c r="E28" s="11">
        <v>18312061906</v>
      </c>
    </row>
    <row r="29" spans="1:5">
      <c r="A29" s="6" t="s">
        <v>46</v>
      </c>
      <c r="B29" s="7" t="s">
        <v>47</v>
      </c>
      <c r="C29" s="7"/>
      <c r="D29" s="11">
        <v>-923303779</v>
      </c>
      <c r="E29" s="11">
        <v>-962453524</v>
      </c>
    </row>
    <row r="30" spans="1:5">
      <c r="A30" s="8" t="s">
        <v>48</v>
      </c>
      <c r="B30" s="7" t="s">
        <v>49</v>
      </c>
      <c r="C30" s="7"/>
      <c r="D30" s="12">
        <f>SUM(D31:D35)</f>
        <v>697487715</v>
      </c>
      <c r="E30" s="12">
        <f>SUM(E31:E35)</f>
        <v>904493333</v>
      </c>
    </row>
    <row r="31" spans="1:5">
      <c r="A31" s="6" t="s">
        <v>50</v>
      </c>
      <c r="B31" s="7" t="s">
        <v>51</v>
      </c>
      <c r="C31" s="7"/>
      <c r="D31" s="11">
        <v>0</v>
      </c>
      <c r="E31" s="11">
        <v>0</v>
      </c>
    </row>
    <row r="32" spans="1:5">
      <c r="A32" s="6" t="s">
        <v>52</v>
      </c>
      <c r="B32" s="7" t="s">
        <v>53</v>
      </c>
      <c r="C32" s="7"/>
      <c r="D32" s="11">
        <v>0</v>
      </c>
      <c r="E32" s="11">
        <v>0</v>
      </c>
    </row>
    <row r="33" spans="1:5">
      <c r="A33" s="6" t="s">
        <v>54</v>
      </c>
      <c r="B33" s="7" t="s">
        <v>55</v>
      </c>
      <c r="C33" s="7"/>
      <c r="D33" s="11">
        <v>4087715</v>
      </c>
      <c r="E33" s="11">
        <v>0</v>
      </c>
    </row>
    <row r="34" spans="1:5">
      <c r="A34" s="6" t="s">
        <v>56</v>
      </c>
      <c r="B34" s="7" t="s">
        <v>57</v>
      </c>
      <c r="C34" s="7"/>
      <c r="D34" s="11">
        <v>0</v>
      </c>
      <c r="E34" s="11">
        <v>0</v>
      </c>
    </row>
    <row r="35" spans="1:5">
      <c r="A35" s="6" t="s">
        <v>58</v>
      </c>
      <c r="B35" s="7" t="s">
        <v>59</v>
      </c>
      <c r="C35" s="7"/>
      <c r="D35" s="11">
        <v>693400000</v>
      </c>
      <c r="E35" s="11">
        <v>904493333</v>
      </c>
    </row>
    <row r="36" spans="1:5">
      <c r="A36" s="8" t="s">
        <v>60</v>
      </c>
      <c r="B36" s="7" t="s">
        <v>61</v>
      </c>
      <c r="C36" s="7"/>
      <c r="D36" s="12">
        <f>D37+D45+D55+D58+D61+D67</f>
        <v>14065119548</v>
      </c>
      <c r="E36" s="12">
        <f>E37+E45+E55+E58+E61+E67</f>
        <v>14251537499</v>
      </c>
    </row>
    <row r="37" spans="1:5">
      <c r="A37" s="8" t="s">
        <v>62</v>
      </c>
      <c r="B37" s="7" t="s">
        <v>63</v>
      </c>
      <c r="C37" s="7"/>
      <c r="D37" s="12">
        <f>SUM(D38:D43)</f>
        <v>0</v>
      </c>
      <c r="E37" s="12">
        <f>SUM(E38:E43)</f>
        <v>0</v>
      </c>
    </row>
    <row r="38" spans="1:5" hidden="1">
      <c r="A38" s="6" t="s">
        <v>64</v>
      </c>
      <c r="B38" s="7" t="s">
        <v>65</v>
      </c>
      <c r="C38" s="7"/>
      <c r="D38" s="11">
        <v>0</v>
      </c>
      <c r="E38" s="11">
        <v>0</v>
      </c>
    </row>
    <row r="39" spans="1:5" hidden="1">
      <c r="A39" s="6" t="s">
        <v>66</v>
      </c>
      <c r="B39" s="7" t="s">
        <v>67</v>
      </c>
      <c r="C39" s="7"/>
      <c r="D39" s="11">
        <v>0</v>
      </c>
      <c r="E39" s="11">
        <v>0</v>
      </c>
    </row>
    <row r="40" spans="1:5" hidden="1">
      <c r="A40" s="6" t="s">
        <v>68</v>
      </c>
      <c r="B40" s="7" t="s">
        <v>69</v>
      </c>
      <c r="C40" s="7"/>
      <c r="D40" s="11">
        <v>0</v>
      </c>
      <c r="E40" s="11">
        <v>0</v>
      </c>
    </row>
    <row r="41" spans="1:5" hidden="1">
      <c r="A41" s="6" t="s">
        <v>70</v>
      </c>
      <c r="B41" s="7" t="s">
        <v>71</v>
      </c>
      <c r="C41" s="7"/>
      <c r="D41" s="11">
        <v>0</v>
      </c>
      <c r="E41" s="11">
        <v>0</v>
      </c>
    </row>
    <row r="42" spans="1:5" hidden="1">
      <c r="A42" s="6" t="s">
        <v>72</v>
      </c>
      <c r="B42" s="7" t="s">
        <v>73</v>
      </c>
      <c r="C42" s="7"/>
      <c r="D42" s="11">
        <v>0</v>
      </c>
      <c r="E42" s="11">
        <v>0</v>
      </c>
    </row>
    <row r="43" spans="1:5" hidden="1">
      <c r="A43" s="6" t="s">
        <v>74</v>
      </c>
      <c r="B43" s="7" t="s">
        <v>75</v>
      </c>
      <c r="C43" s="7"/>
      <c r="D43" s="11">
        <v>0</v>
      </c>
      <c r="E43" s="11">
        <v>0</v>
      </c>
    </row>
    <row r="44" spans="1:5" hidden="1">
      <c r="A44" s="6" t="s">
        <v>76</v>
      </c>
      <c r="B44" s="7" t="s">
        <v>77</v>
      </c>
      <c r="C44" s="7"/>
      <c r="D44" s="11">
        <v>0</v>
      </c>
      <c r="E44" s="11">
        <v>0</v>
      </c>
    </row>
    <row r="45" spans="1:5">
      <c r="A45" s="8" t="s">
        <v>78</v>
      </c>
      <c r="B45" s="7" t="s">
        <v>79</v>
      </c>
      <c r="C45" s="7"/>
      <c r="D45" s="12">
        <f>D46+D49+D52</f>
        <v>14065119548</v>
      </c>
      <c r="E45" s="12">
        <f>E46+E49+E52</f>
        <v>14251537499</v>
      </c>
    </row>
    <row r="46" spans="1:5">
      <c r="A46" s="8" t="s">
        <v>80</v>
      </c>
      <c r="B46" s="7" t="s">
        <v>81</v>
      </c>
      <c r="C46" s="7"/>
      <c r="D46" s="12">
        <f>SUM(D47:D48)</f>
        <v>14065119548</v>
      </c>
      <c r="E46" s="12">
        <f>SUM(E47:E48)</f>
        <v>14251537499</v>
      </c>
    </row>
    <row r="47" spans="1:5">
      <c r="A47" s="6" t="s">
        <v>82</v>
      </c>
      <c r="B47" s="7" t="s">
        <v>83</v>
      </c>
      <c r="C47" s="7"/>
      <c r="D47" s="11">
        <v>89312422202</v>
      </c>
      <c r="E47" s="11">
        <v>88322013074</v>
      </c>
    </row>
    <row r="48" spans="1:5">
      <c r="A48" s="6" t="s">
        <v>84</v>
      </c>
      <c r="B48" s="7" t="s">
        <v>85</v>
      </c>
      <c r="C48" s="7"/>
      <c r="D48" s="11">
        <v>-75247302654</v>
      </c>
      <c r="E48" s="11">
        <v>-74070475575</v>
      </c>
    </row>
    <row r="49" spans="1:5">
      <c r="A49" s="8" t="s">
        <v>86</v>
      </c>
      <c r="B49" s="7" t="s">
        <v>87</v>
      </c>
      <c r="C49" s="7"/>
      <c r="D49" s="12">
        <v>0</v>
      </c>
      <c r="E49" s="12">
        <v>0</v>
      </c>
    </row>
    <row r="50" spans="1:5">
      <c r="A50" s="6" t="s">
        <v>82</v>
      </c>
      <c r="B50" s="7" t="s">
        <v>88</v>
      </c>
      <c r="C50" s="7"/>
      <c r="D50" s="11">
        <v>0</v>
      </c>
      <c r="E50" s="11">
        <v>0</v>
      </c>
    </row>
    <row r="51" spans="1:5">
      <c r="A51" s="6" t="s">
        <v>84</v>
      </c>
      <c r="B51" s="7" t="s">
        <v>89</v>
      </c>
      <c r="C51" s="7"/>
      <c r="D51" s="11">
        <v>0</v>
      </c>
      <c r="E51" s="11">
        <v>0</v>
      </c>
    </row>
    <row r="52" spans="1:5">
      <c r="A52" s="8" t="s">
        <v>90</v>
      </c>
      <c r="B52" s="7" t="s">
        <v>91</v>
      </c>
      <c r="C52" s="7"/>
      <c r="D52" s="12">
        <f>SUM(D53:D54)</f>
        <v>0</v>
      </c>
      <c r="E52" s="12">
        <f>SUM(E53:E54)</f>
        <v>0</v>
      </c>
    </row>
    <row r="53" spans="1:5">
      <c r="A53" s="6" t="s">
        <v>82</v>
      </c>
      <c r="B53" s="7" t="s">
        <v>92</v>
      </c>
      <c r="C53" s="7"/>
      <c r="D53" s="11">
        <v>60000000</v>
      </c>
      <c r="E53" s="11">
        <v>60000000</v>
      </c>
    </row>
    <row r="54" spans="1:5">
      <c r="A54" s="6" t="s">
        <v>84</v>
      </c>
      <c r="B54" s="7" t="s">
        <v>93</v>
      </c>
      <c r="C54" s="7"/>
      <c r="D54" s="11">
        <v>-60000000</v>
      </c>
      <c r="E54" s="11">
        <v>-60000000</v>
      </c>
    </row>
    <row r="55" spans="1:5">
      <c r="A55" s="8" t="s">
        <v>94</v>
      </c>
      <c r="B55" s="7" t="s">
        <v>95</v>
      </c>
      <c r="C55" s="7"/>
      <c r="D55" s="12">
        <v>0</v>
      </c>
      <c r="E55" s="12">
        <v>0</v>
      </c>
    </row>
    <row r="56" spans="1:5">
      <c r="A56" s="6" t="s">
        <v>82</v>
      </c>
      <c r="B56" s="7" t="s">
        <v>96</v>
      </c>
      <c r="C56" s="7"/>
      <c r="D56" s="11">
        <v>0</v>
      </c>
      <c r="E56" s="11">
        <v>0</v>
      </c>
    </row>
    <row r="57" spans="1:5">
      <c r="A57" s="6" t="s">
        <v>84</v>
      </c>
      <c r="B57" s="7" t="s">
        <v>97</v>
      </c>
      <c r="C57" s="7"/>
      <c r="D57" s="11">
        <v>0</v>
      </c>
      <c r="E57" s="11">
        <v>0</v>
      </c>
    </row>
    <row r="58" spans="1:5">
      <c r="A58" s="8" t="s">
        <v>98</v>
      </c>
      <c r="B58" s="7" t="s">
        <v>99</v>
      </c>
      <c r="C58" s="7"/>
      <c r="D58" s="12">
        <v>0</v>
      </c>
      <c r="E58" s="12">
        <v>0</v>
      </c>
    </row>
    <row r="59" spans="1:5" hidden="1">
      <c r="A59" s="6" t="s">
        <v>100</v>
      </c>
      <c r="B59" s="7" t="s">
        <v>101</v>
      </c>
      <c r="C59" s="7"/>
      <c r="D59" s="11">
        <v>0</v>
      </c>
      <c r="E59" s="11">
        <v>0</v>
      </c>
    </row>
    <row r="60" spans="1:5" hidden="1">
      <c r="A60" s="6" t="s">
        <v>102</v>
      </c>
      <c r="B60" s="7" t="s">
        <v>103</v>
      </c>
      <c r="C60" s="7"/>
      <c r="D60" s="11">
        <v>0</v>
      </c>
      <c r="E60" s="11">
        <v>0</v>
      </c>
    </row>
    <row r="61" spans="1:5">
      <c r="A61" s="8" t="s">
        <v>104</v>
      </c>
      <c r="B61" s="7" t="s">
        <v>105</v>
      </c>
      <c r="C61" s="7"/>
      <c r="D61" s="12">
        <v>0</v>
      </c>
      <c r="E61" s="12">
        <v>0</v>
      </c>
    </row>
    <row r="62" spans="1:5">
      <c r="A62" s="6" t="s">
        <v>106</v>
      </c>
      <c r="B62" s="7" t="s">
        <v>107</v>
      </c>
      <c r="C62" s="7"/>
      <c r="D62" s="11">
        <v>0</v>
      </c>
      <c r="E62" s="11">
        <v>0</v>
      </c>
    </row>
    <row r="63" spans="1:5">
      <c r="A63" s="6" t="s">
        <v>108</v>
      </c>
      <c r="B63" s="7" t="s">
        <v>109</v>
      </c>
      <c r="C63" s="7"/>
      <c r="D63" s="11">
        <v>0</v>
      </c>
      <c r="E63" s="11">
        <v>0</v>
      </c>
    </row>
    <row r="64" spans="1:5">
      <c r="A64" s="6" t="s">
        <v>110</v>
      </c>
      <c r="B64" s="7" t="s">
        <v>111</v>
      </c>
      <c r="C64" s="7"/>
      <c r="D64" s="11">
        <v>0</v>
      </c>
      <c r="E64" s="11">
        <v>0</v>
      </c>
    </row>
    <row r="65" spans="1:5">
      <c r="A65" s="6" t="s">
        <v>112</v>
      </c>
      <c r="B65" s="7" t="s">
        <v>113</v>
      </c>
      <c r="C65" s="7"/>
      <c r="D65" s="11">
        <v>0</v>
      </c>
      <c r="E65" s="11">
        <v>0</v>
      </c>
    </row>
    <row r="66" spans="1:5">
      <c r="A66" s="6" t="s">
        <v>114</v>
      </c>
      <c r="B66" s="7" t="s">
        <v>115</v>
      </c>
      <c r="C66" s="7"/>
      <c r="D66" s="11">
        <v>0</v>
      </c>
      <c r="E66" s="11">
        <v>0</v>
      </c>
    </row>
    <row r="67" spans="1:5">
      <c r="A67" s="8" t="s">
        <v>116</v>
      </c>
      <c r="B67" s="7" t="s">
        <v>117</v>
      </c>
      <c r="C67" s="7"/>
      <c r="D67" s="12">
        <v>0</v>
      </c>
      <c r="E67" s="12">
        <v>0</v>
      </c>
    </row>
    <row r="68" spans="1:5">
      <c r="A68" s="6" t="s">
        <v>118</v>
      </c>
      <c r="B68" s="7" t="s">
        <v>119</v>
      </c>
      <c r="C68" s="7"/>
      <c r="D68" s="11">
        <v>0</v>
      </c>
      <c r="E68" s="11">
        <v>0</v>
      </c>
    </row>
    <row r="69" spans="1:5">
      <c r="A69" s="6" t="s">
        <v>120</v>
      </c>
      <c r="B69" s="7" t="s">
        <v>121</v>
      </c>
      <c r="C69" s="7"/>
      <c r="D69" s="11">
        <v>0</v>
      </c>
      <c r="E69" s="11">
        <v>0</v>
      </c>
    </row>
    <row r="70" spans="1:5" hidden="1">
      <c r="A70" s="6" t="s">
        <v>122</v>
      </c>
      <c r="B70" s="7" t="s">
        <v>123</v>
      </c>
      <c r="C70" s="7"/>
      <c r="D70" s="11">
        <v>0</v>
      </c>
      <c r="E70" s="11">
        <v>0</v>
      </c>
    </row>
    <row r="71" spans="1:5" hidden="1">
      <c r="A71" s="6" t="s">
        <v>124</v>
      </c>
      <c r="B71" s="7" t="s">
        <v>125</v>
      </c>
      <c r="C71" s="7"/>
      <c r="D71" s="11">
        <v>0</v>
      </c>
      <c r="E71" s="11">
        <v>0</v>
      </c>
    </row>
    <row r="72" spans="1:5" hidden="1">
      <c r="A72" s="17" t="s">
        <v>126</v>
      </c>
      <c r="B72" s="18" t="s">
        <v>127</v>
      </c>
      <c r="C72" s="18"/>
      <c r="D72" s="19">
        <v>0</v>
      </c>
      <c r="E72" s="19">
        <v>0</v>
      </c>
    </row>
    <row r="73" spans="1:5" ht="33.75" customHeight="1">
      <c r="A73" s="20" t="s">
        <v>128</v>
      </c>
      <c r="B73" s="21" t="s">
        <v>129</v>
      </c>
      <c r="C73" s="21"/>
      <c r="D73" s="22">
        <f>D10+D36</f>
        <v>128787199076</v>
      </c>
      <c r="E73" s="22">
        <f>E10+E36</f>
        <v>115377684561</v>
      </c>
    </row>
    <row r="74" spans="1:5">
      <c r="A74" s="90" t="s">
        <v>130</v>
      </c>
      <c r="B74" s="91"/>
      <c r="C74" s="91"/>
      <c r="D74" s="92" t="s">
        <v>7</v>
      </c>
      <c r="E74" s="92" t="s">
        <v>7</v>
      </c>
    </row>
    <row r="75" spans="1:5">
      <c r="A75" s="8" t="s">
        <v>131</v>
      </c>
      <c r="B75" s="7" t="s">
        <v>132</v>
      </c>
      <c r="C75" s="7"/>
      <c r="D75" s="12">
        <f>D76+D91</f>
        <v>77186238234</v>
      </c>
      <c r="E75" s="12">
        <f>E76+E91</f>
        <v>66218812212</v>
      </c>
    </row>
    <row r="76" spans="1:5">
      <c r="A76" s="8" t="s">
        <v>133</v>
      </c>
      <c r="B76" s="7" t="s">
        <v>134</v>
      </c>
      <c r="C76" s="7"/>
      <c r="D76" s="12">
        <f>SUM(D77:D90)</f>
        <v>75937186234</v>
      </c>
      <c r="E76" s="12">
        <f>SUM(E77:E90)</f>
        <v>63739760212</v>
      </c>
    </row>
    <row r="77" spans="1:5">
      <c r="A77" s="6" t="s">
        <v>135</v>
      </c>
      <c r="B77" s="7" t="s">
        <v>136</v>
      </c>
      <c r="C77" s="7"/>
      <c r="D77" s="11">
        <v>32780329701</v>
      </c>
      <c r="E77" s="11">
        <v>29105196154</v>
      </c>
    </row>
    <row r="78" spans="1:5">
      <c r="A78" s="6" t="s">
        <v>137</v>
      </c>
      <c r="B78" s="7" t="s">
        <v>138</v>
      </c>
      <c r="C78" s="7"/>
      <c r="D78" s="11">
        <v>96856450</v>
      </c>
      <c r="E78" s="11">
        <v>105099489</v>
      </c>
    </row>
    <row r="79" spans="1:5">
      <c r="A79" s="6" t="s">
        <v>139</v>
      </c>
      <c r="B79" s="7" t="s">
        <v>140</v>
      </c>
      <c r="C79" s="7"/>
      <c r="D79" s="11">
        <v>915028818</v>
      </c>
      <c r="E79" s="11">
        <v>1104969125</v>
      </c>
    </row>
    <row r="80" spans="1:5">
      <c r="A80" s="6" t="s">
        <v>141</v>
      </c>
      <c r="B80" s="7" t="s">
        <v>142</v>
      </c>
      <c r="C80" s="7"/>
      <c r="D80" s="11">
        <v>1502655953</v>
      </c>
      <c r="E80" s="11">
        <v>2675772182</v>
      </c>
    </row>
    <row r="81" spans="1:5">
      <c r="A81" s="6" t="s">
        <v>143</v>
      </c>
      <c r="B81" s="7" t="s">
        <v>144</v>
      </c>
      <c r="C81" s="7"/>
      <c r="D81" s="11">
        <v>200949644</v>
      </c>
      <c r="E81" s="11">
        <v>0</v>
      </c>
    </row>
    <row r="82" spans="1:5">
      <c r="A82" s="6" t="s">
        <v>145</v>
      </c>
      <c r="B82" s="7" t="s">
        <v>146</v>
      </c>
      <c r="C82" s="7"/>
      <c r="D82" s="11">
        <v>0</v>
      </c>
      <c r="E82" s="11">
        <v>0</v>
      </c>
    </row>
    <row r="83" spans="1:5">
      <c r="A83" s="6" t="s">
        <v>147</v>
      </c>
      <c r="B83" s="7" t="s">
        <v>148</v>
      </c>
      <c r="C83" s="7"/>
      <c r="D83" s="11">
        <v>0</v>
      </c>
      <c r="E83" s="11">
        <v>0</v>
      </c>
    </row>
    <row r="84" spans="1:5">
      <c r="A84" s="6" t="s">
        <v>149</v>
      </c>
      <c r="B84" s="7" t="s">
        <v>150</v>
      </c>
      <c r="C84" s="7"/>
      <c r="D84" s="11">
        <v>77503636</v>
      </c>
      <c r="E84" s="11">
        <v>29809091</v>
      </c>
    </row>
    <row r="85" spans="1:5">
      <c r="A85" s="6" t="s">
        <v>151</v>
      </c>
      <c r="B85" s="7" t="s">
        <v>152</v>
      </c>
      <c r="C85" s="7"/>
      <c r="D85" s="11">
        <v>3071408964</v>
      </c>
      <c r="E85" s="11">
        <v>2789580188</v>
      </c>
    </row>
    <row r="86" spans="1:5">
      <c r="A86" s="6" t="s">
        <v>153</v>
      </c>
      <c r="B86" s="7" t="s">
        <v>154</v>
      </c>
      <c r="C86" s="7"/>
      <c r="D86" s="11">
        <v>34591152145</v>
      </c>
      <c r="E86" s="11">
        <v>24229860060</v>
      </c>
    </row>
    <row r="87" spans="1:5">
      <c r="A87" s="6" t="s">
        <v>155</v>
      </c>
      <c r="B87" s="7" t="s">
        <v>156</v>
      </c>
      <c r="C87" s="7"/>
      <c r="D87" s="11">
        <v>0</v>
      </c>
      <c r="E87" s="11">
        <v>0</v>
      </c>
    </row>
    <row r="88" spans="1:5">
      <c r="A88" s="6" t="s">
        <v>157</v>
      </c>
      <c r="B88" s="7" t="s">
        <v>158</v>
      </c>
      <c r="C88" s="7"/>
      <c r="D88" s="11">
        <v>2701300923</v>
      </c>
      <c r="E88" s="11">
        <v>3699473923</v>
      </c>
    </row>
    <row r="89" spans="1:5">
      <c r="A89" s="6" t="s">
        <v>159</v>
      </c>
      <c r="B89" s="7" t="s">
        <v>160</v>
      </c>
      <c r="C89" s="7"/>
      <c r="D89" s="11">
        <v>0</v>
      </c>
      <c r="E89" s="11">
        <v>0</v>
      </c>
    </row>
    <row r="90" spans="1:5">
      <c r="A90" s="6" t="s">
        <v>161</v>
      </c>
      <c r="B90" s="7" t="s">
        <v>162</v>
      </c>
      <c r="C90" s="7"/>
      <c r="D90" s="11">
        <v>0</v>
      </c>
      <c r="E90" s="11">
        <v>0</v>
      </c>
    </row>
    <row r="91" spans="1:5">
      <c r="A91" s="8" t="s">
        <v>163</v>
      </c>
      <c r="B91" s="7" t="s">
        <v>164</v>
      </c>
      <c r="C91" s="7"/>
      <c r="D91" s="12">
        <f>SUM(D92:D104)</f>
        <v>1249052000</v>
      </c>
      <c r="E91" s="12">
        <f>SUM(E92:E104)</f>
        <v>2479052000</v>
      </c>
    </row>
    <row r="92" spans="1:5">
      <c r="A92" s="6" t="s">
        <v>165</v>
      </c>
      <c r="B92" s="7" t="s">
        <v>166</v>
      </c>
      <c r="C92" s="7"/>
      <c r="D92" s="11">
        <v>0</v>
      </c>
      <c r="E92" s="11">
        <v>0</v>
      </c>
    </row>
    <row r="93" spans="1:5">
      <c r="A93" s="6" t="s">
        <v>167</v>
      </c>
      <c r="B93" s="7" t="s">
        <v>168</v>
      </c>
      <c r="C93" s="7"/>
      <c r="D93" s="11">
        <v>0</v>
      </c>
      <c r="E93" s="11">
        <v>0</v>
      </c>
    </row>
    <row r="94" spans="1:5">
      <c r="A94" s="6" t="s">
        <v>169</v>
      </c>
      <c r="B94" s="7" t="s">
        <v>170</v>
      </c>
      <c r="C94" s="7"/>
      <c r="D94" s="11">
        <v>0</v>
      </c>
      <c r="E94" s="11">
        <v>0</v>
      </c>
    </row>
    <row r="95" spans="1:5">
      <c r="A95" s="6" t="s">
        <v>171</v>
      </c>
      <c r="B95" s="7" t="s">
        <v>172</v>
      </c>
      <c r="C95" s="7"/>
      <c r="D95" s="11">
        <v>0</v>
      </c>
      <c r="E95" s="11">
        <v>0</v>
      </c>
    </row>
    <row r="96" spans="1:5">
      <c r="A96" s="6" t="s">
        <v>173</v>
      </c>
      <c r="B96" s="7" t="s">
        <v>174</v>
      </c>
      <c r="C96" s="7"/>
      <c r="D96" s="11">
        <v>0</v>
      </c>
      <c r="E96" s="11">
        <v>0</v>
      </c>
    </row>
    <row r="97" spans="1:5">
      <c r="A97" s="6" t="s">
        <v>175</v>
      </c>
      <c r="B97" s="7" t="s">
        <v>176</v>
      </c>
      <c r="C97" s="7"/>
      <c r="D97" s="11">
        <v>0</v>
      </c>
      <c r="E97" s="11">
        <v>0</v>
      </c>
    </row>
    <row r="98" spans="1:5">
      <c r="A98" s="6" t="s">
        <v>177</v>
      </c>
      <c r="B98" s="7" t="s">
        <v>178</v>
      </c>
      <c r="C98" s="7"/>
      <c r="D98" s="11">
        <v>0</v>
      </c>
      <c r="E98" s="11">
        <v>0</v>
      </c>
    </row>
    <row r="99" spans="1:5">
      <c r="A99" s="6" t="s">
        <v>179</v>
      </c>
      <c r="B99" s="7" t="s">
        <v>180</v>
      </c>
      <c r="C99" s="7"/>
      <c r="D99" s="11">
        <v>1249052000</v>
      </c>
      <c r="E99" s="11">
        <v>2479052000</v>
      </c>
    </row>
    <row r="100" spans="1:5">
      <c r="A100" s="6" t="s">
        <v>181</v>
      </c>
      <c r="B100" s="7" t="s">
        <v>182</v>
      </c>
      <c r="C100" s="7"/>
      <c r="D100" s="11">
        <v>0</v>
      </c>
      <c r="E100" s="11">
        <v>0</v>
      </c>
    </row>
    <row r="101" spans="1:5" hidden="1">
      <c r="A101" s="6" t="s">
        <v>183</v>
      </c>
      <c r="B101" s="7" t="s">
        <v>184</v>
      </c>
      <c r="C101" s="7"/>
      <c r="D101" s="11">
        <v>0</v>
      </c>
      <c r="E101" s="11">
        <v>0</v>
      </c>
    </row>
    <row r="102" spans="1:5" hidden="1">
      <c r="A102" s="6" t="s">
        <v>185</v>
      </c>
      <c r="B102" s="7" t="s">
        <v>186</v>
      </c>
      <c r="C102" s="7"/>
      <c r="D102" s="11">
        <v>0</v>
      </c>
      <c r="E102" s="11">
        <v>0</v>
      </c>
    </row>
    <row r="103" spans="1:5" hidden="1">
      <c r="A103" s="6" t="s">
        <v>187</v>
      </c>
      <c r="B103" s="7" t="s">
        <v>188</v>
      </c>
      <c r="C103" s="7"/>
      <c r="D103" s="11">
        <v>0</v>
      </c>
      <c r="E103" s="11">
        <v>0</v>
      </c>
    </row>
    <row r="104" spans="1:5" hidden="1">
      <c r="A104" s="6" t="s">
        <v>189</v>
      </c>
      <c r="B104" s="7" t="s">
        <v>190</v>
      </c>
      <c r="C104" s="7"/>
      <c r="D104" s="11">
        <v>0</v>
      </c>
      <c r="E104" s="11">
        <v>0</v>
      </c>
    </row>
    <row r="105" spans="1:5">
      <c r="A105" s="8" t="s">
        <v>191</v>
      </c>
      <c r="B105" s="7" t="s">
        <v>192</v>
      </c>
      <c r="C105" s="7"/>
      <c r="D105" s="12">
        <v>0</v>
      </c>
      <c r="E105" s="12">
        <v>0</v>
      </c>
    </row>
    <row r="106" spans="1:5">
      <c r="A106" s="8" t="s">
        <v>193</v>
      </c>
      <c r="B106" s="7" t="s">
        <v>194</v>
      </c>
      <c r="C106" s="7"/>
      <c r="D106" s="12">
        <f>D107+D124</f>
        <v>51600960842</v>
      </c>
      <c r="E106" s="12">
        <f>E107+E124</f>
        <v>49158872349</v>
      </c>
    </row>
    <row r="107" spans="1:5">
      <c r="A107" s="8" t="s">
        <v>195</v>
      </c>
      <c r="B107" s="7" t="s">
        <v>196</v>
      </c>
      <c r="C107" s="7"/>
      <c r="D107" s="12">
        <f>SUM(D108:D119)</f>
        <v>51600960842</v>
      </c>
      <c r="E107" s="12">
        <f>SUM(E108:E119)</f>
        <v>49158872349</v>
      </c>
    </row>
    <row r="108" spans="1:5">
      <c r="A108" s="6" t="s">
        <v>197</v>
      </c>
      <c r="B108" s="7" t="s">
        <v>198</v>
      </c>
      <c r="C108" s="7"/>
      <c r="D108" s="11">
        <v>30120400000</v>
      </c>
      <c r="E108" s="11">
        <v>30120400000</v>
      </c>
    </row>
    <row r="109" spans="1:5">
      <c r="A109" s="6" t="s">
        <v>199</v>
      </c>
      <c r="B109" s="7" t="s">
        <v>200</v>
      </c>
      <c r="C109" s="7"/>
      <c r="D109" s="11">
        <v>0</v>
      </c>
      <c r="E109" s="11">
        <v>0</v>
      </c>
    </row>
    <row r="110" spans="1:5">
      <c r="A110" s="6" t="s">
        <v>201</v>
      </c>
      <c r="B110" s="7" t="s">
        <v>202</v>
      </c>
      <c r="C110" s="7"/>
      <c r="D110" s="11">
        <v>63200000</v>
      </c>
      <c r="E110" s="11">
        <v>63200000</v>
      </c>
    </row>
    <row r="111" spans="1:5">
      <c r="A111" s="6" t="s">
        <v>203</v>
      </c>
      <c r="B111" s="7" t="s">
        <v>204</v>
      </c>
      <c r="C111" s="7"/>
      <c r="D111" s="11">
        <v>0</v>
      </c>
      <c r="E111" s="11">
        <v>0</v>
      </c>
    </row>
    <row r="112" spans="1:5">
      <c r="A112" s="6" t="s">
        <v>205</v>
      </c>
      <c r="B112" s="7" t="s">
        <v>206</v>
      </c>
      <c r="C112" s="7"/>
      <c r="D112" s="11">
        <v>3004189037</v>
      </c>
      <c r="E112" s="11">
        <v>4677817612</v>
      </c>
    </row>
    <row r="113" spans="1:5">
      <c r="A113" s="6" t="s">
        <v>207</v>
      </c>
      <c r="B113" s="7" t="s">
        <v>208</v>
      </c>
      <c r="C113" s="7"/>
      <c r="D113" s="11">
        <v>0</v>
      </c>
      <c r="E113" s="11">
        <v>0</v>
      </c>
    </row>
    <row r="114" spans="1:5">
      <c r="A114" s="6" t="s">
        <v>209</v>
      </c>
      <c r="B114" s="7" t="s">
        <v>210</v>
      </c>
      <c r="C114" s="7"/>
      <c r="D114" s="11">
        <v>0</v>
      </c>
      <c r="E114" s="11">
        <v>0</v>
      </c>
    </row>
    <row r="115" spans="1:5">
      <c r="A115" s="6" t="s">
        <v>211</v>
      </c>
      <c r="B115" s="7" t="s">
        <v>212</v>
      </c>
      <c r="C115" s="7"/>
      <c r="D115" s="11">
        <v>0</v>
      </c>
      <c r="E115" s="11">
        <v>0</v>
      </c>
    </row>
    <row r="116" spans="1:5">
      <c r="A116" s="6" t="s">
        <v>213</v>
      </c>
      <c r="B116" s="7" t="s">
        <v>214</v>
      </c>
      <c r="C116" s="7"/>
      <c r="D116" s="11">
        <v>13266329292</v>
      </c>
      <c r="E116" s="11">
        <v>13266329292</v>
      </c>
    </row>
    <row r="117" spans="1:5">
      <c r="A117" s="6" t="s">
        <v>215</v>
      </c>
      <c r="B117" s="7" t="s">
        <v>216</v>
      </c>
      <c r="C117" s="7"/>
      <c r="D117" s="11"/>
      <c r="E117" s="11">
        <v>0</v>
      </c>
    </row>
    <row r="118" spans="1:5">
      <c r="A118" s="6" t="s">
        <v>217</v>
      </c>
      <c r="B118" s="7" t="s">
        <v>218</v>
      </c>
      <c r="C118" s="7"/>
      <c r="D118" s="11">
        <v>2017704320</v>
      </c>
      <c r="E118" s="11">
        <v>344075745</v>
      </c>
    </row>
    <row r="119" spans="1:5">
      <c r="A119" s="8" t="s">
        <v>219</v>
      </c>
      <c r="B119" s="7" t="s">
        <v>220</v>
      </c>
      <c r="C119" s="7"/>
      <c r="D119" s="12">
        <f>SUM(D120:D121)</f>
        <v>3129138193</v>
      </c>
      <c r="E119" s="12">
        <f>SUM(E120:E121)</f>
        <v>687049700</v>
      </c>
    </row>
    <row r="120" spans="1:5">
      <c r="A120" s="6" t="s">
        <v>221</v>
      </c>
      <c r="B120" s="7" t="s">
        <v>222</v>
      </c>
      <c r="C120" s="7"/>
      <c r="D120" s="11">
        <v>687049700</v>
      </c>
      <c r="E120" s="11">
        <v>393131481</v>
      </c>
    </row>
    <row r="121" spans="1:5">
      <c r="A121" s="6" t="s">
        <v>223</v>
      </c>
      <c r="B121" s="7" t="s">
        <v>224</v>
      </c>
      <c r="C121" s="7"/>
      <c r="D121" s="11">
        <v>2442088493</v>
      </c>
      <c r="E121" s="11">
        <v>293918219</v>
      </c>
    </row>
    <row r="122" spans="1:5">
      <c r="A122" s="6" t="s">
        <v>225</v>
      </c>
      <c r="B122" s="7" t="s">
        <v>226</v>
      </c>
      <c r="C122" s="7"/>
      <c r="D122" s="11">
        <v>0</v>
      </c>
      <c r="E122" s="11">
        <v>0</v>
      </c>
    </row>
    <row r="123" spans="1:5">
      <c r="A123" s="6" t="s">
        <v>227</v>
      </c>
      <c r="B123" s="7" t="s">
        <v>228</v>
      </c>
      <c r="C123" s="7"/>
      <c r="D123" s="11">
        <v>0</v>
      </c>
      <c r="E123" s="11">
        <v>0</v>
      </c>
    </row>
    <row r="124" spans="1:5">
      <c r="A124" s="8" t="s">
        <v>229</v>
      </c>
      <c r="B124" s="7" t="s">
        <v>230</v>
      </c>
      <c r="C124" s="7"/>
      <c r="D124" s="12">
        <v>0</v>
      </c>
      <c r="E124" s="12">
        <v>0</v>
      </c>
    </row>
    <row r="125" spans="1:5" hidden="1">
      <c r="A125" s="6" t="s">
        <v>231</v>
      </c>
      <c r="B125" s="7" t="s">
        <v>232</v>
      </c>
      <c r="C125" s="7"/>
      <c r="D125" s="11">
        <v>0</v>
      </c>
      <c r="E125" s="11">
        <v>0</v>
      </c>
    </row>
    <row r="126" spans="1:5" hidden="1">
      <c r="A126" s="17" t="s">
        <v>233</v>
      </c>
      <c r="B126" s="18" t="s">
        <v>234</v>
      </c>
      <c r="C126" s="18"/>
      <c r="D126" s="19">
        <v>0</v>
      </c>
      <c r="E126" s="19">
        <v>0</v>
      </c>
    </row>
    <row r="127" spans="1:5" ht="33" customHeight="1">
      <c r="A127" s="23" t="s">
        <v>235</v>
      </c>
      <c r="B127" s="24" t="s">
        <v>236</v>
      </c>
      <c r="C127" s="24"/>
      <c r="D127" s="25">
        <f>D75+D106</f>
        <v>128787199076</v>
      </c>
      <c r="E127" s="25">
        <f>E75+E106</f>
        <v>115377684561</v>
      </c>
    </row>
    <row r="128" spans="1:5">
      <c r="D128" s="29">
        <f>D73-D127</f>
        <v>0</v>
      </c>
      <c r="E128" s="29">
        <f>E73-E127</f>
        <v>0</v>
      </c>
    </row>
    <row r="129" spans="1:5">
      <c r="D129" s="93" t="s">
        <v>300</v>
      </c>
      <c r="E129" s="93"/>
    </row>
    <row r="130" spans="1:5" ht="16.5" hidden="1" customHeight="1">
      <c r="A130" s="2" t="s">
        <v>298</v>
      </c>
      <c r="D130" s="93" t="s">
        <v>299</v>
      </c>
      <c r="E130" s="93"/>
    </row>
  </sheetData>
  <mergeCells count="6">
    <mergeCell ref="D129:E129"/>
    <mergeCell ref="D130:E130"/>
    <mergeCell ref="A1:B1"/>
    <mergeCell ref="A2:B2"/>
    <mergeCell ref="A3:B3"/>
    <mergeCell ref="A5:D5"/>
  </mergeCells>
  <pageMargins left="0.56000000000000005" right="0.19" top="0.48" bottom="0.56000000000000005" header="0.5" footer="0.54"/>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G34"/>
  <sheetViews>
    <sheetView workbookViewId="0">
      <selection activeCell="D9" sqref="D9:G31"/>
    </sheetView>
  </sheetViews>
  <sheetFormatPr defaultRowHeight="12"/>
  <cols>
    <col min="1" max="1" width="59" customWidth="1"/>
    <col min="2" max="2" width="7.140625" customWidth="1"/>
    <col min="3" max="3" width="6.7109375" customWidth="1"/>
    <col min="4" max="7" width="16.85546875" style="29" customWidth="1"/>
  </cols>
  <sheetData>
    <row r="1" spans="1:7" s="26" customFormat="1">
      <c r="A1" s="94" t="s">
        <v>294</v>
      </c>
      <c r="B1" s="95"/>
      <c r="C1" s="2"/>
      <c r="D1" s="29"/>
      <c r="F1" s="3" t="s">
        <v>0</v>
      </c>
      <c r="G1" s="3"/>
    </row>
    <row r="2" spans="1:7" s="26" customFormat="1">
      <c r="A2" s="96" t="s">
        <v>295</v>
      </c>
      <c r="B2" s="96"/>
      <c r="C2" s="2"/>
      <c r="D2" s="29"/>
      <c r="F2" s="3" t="s">
        <v>296</v>
      </c>
      <c r="G2" s="3"/>
    </row>
    <row r="3" spans="1:7" s="26" customFormat="1">
      <c r="A3" s="97" t="s">
        <v>1</v>
      </c>
      <c r="B3" s="97"/>
      <c r="D3" s="30"/>
      <c r="F3" s="3"/>
      <c r="G3" s="3"/>
    </row>
    <row r="4" spans="1:7" s="26" customFormat="1">
      <c r="D4" s="30"/>
      <c r="F4" s="44" t="s">
        <v>302</v>
      </c>
      <c r="G4" s="43"/>
    </row>
    <row r="5" spans="1:7" s="26" customFormat="1" ht="25.5" customHeight="1">
      <c r="A5" s="100" t="s">
        <v>343</v>
      </c>
      <c r="B5" s="100"/>
      <c r="C5" s="100"/>
      <c r="D5" s="100"/>
      <c r="E5" s="100"/>
      <c r="F5" s="100"/>
      <c r="G5" s="100"/>
    </row>
    <row r="6" spans="1:7" s="26" customFormat="1">
      <c r="D6" s="30"/>
      <c r="E6" s="30"/>
      <c r="F6" s="30"/>
      <c r="G6" s="30"/>
    </row>
    <row r="7" spans="1:7" s="26" customFormat="1">
      <c r="D7" s="30"/>
      <c r="E7" s="30"/>
      <c r="F7" s="30"/>
      <c r="G7" s="30"/>
    </row>
    <row r="8" spans="1:7" s="26" customFormat="1" ht="38.25" customHeight="1">
      <c r="A8" s="27" t="s">
        <v>2</v>
      </c>
      <c r="B8" s="28" t="s">
        <v>308</v>
      </c>
      <c r="C8" s="28" t="s">
        <v>3</v>
      </c>
      <c r="D8" s="31" t="s">
        <v>309</v>
      </c>
      <c r="E8" s="31" t="s">
        <v>310</v>
      </c>
      <c r="F8" s="31" t="s">
        <v>311</v>
      </c>
      <c r="G8" s="31" t="s">
        <v>312</v>
      </c>
    </row>
    <row r="9" spans="1:7" s="26" customFormat="1">
      <c r="A9" s="32" t="s">
        <v>313</v>
      </c>
      <c r="B9" s="33" t="s">
        <v>239</v>
      </c>
      <c r="C9" s="33"/>
      <c r="D9" s="34">
        <v>50035045150</v>
      </c>
      <c r="E9" s="34">
        <v>56958192880</v>
      </c>
      <c r="F9" s="34">
        <v>82925056708</v>
      </c>
      <c r="G9" s="34">
        <v>108013047480</v>
      </c>
    </row>
    <row r="10" spans="1:7" s="26" customFormat="1">
      <c r="A10" s="35" t="s">
        <v>314</v>
      </c>
      <c r="B10" s="36" t="s">
        <v>241</v>
      </c>
      <c r="C10" s="36"/>
      <c r="D10" s="37">
        <v>0</v>
      </c>
      <c r="E10" s="37">
        <v>0</v>
      </c>
      <c r="F10" s="37">
        <v>0</v>
      </c>
      <c r="G10" s="37">
        <v>0</v>
      </c>
    </row>
    <row r="11" spans="1:7" s="26" customFormat="1">
      <c r="A11" s="38" t="s">
        <v>315</v>
      </c>
      <c r="B11" s="36" t="s">
        <v>316</v>
      </c>
      <c r="C11" s="36"/>
      <c r="D11" s="39">
        <f>D9-D10</f>
        <v>50035045150</v>
      </c>
      <c r="E11" s="39">
        <f t="shared" ref="E11:G11" si="0">E9-E10</f>
        <v>56958192880</v>
      </c>
      <c r="F11" s="39">
        <f t="shared" si="0"/>
        <v>82925056708</v>
      </c>
      <c r="G11" s="39">
        <f t="shared" si="0"/>
        <v>108013047480</v>
      </c>
    </row>
    <row r="12" spans="1:7" s="26" customFormat="1">
      <c r="A12" s="35" t="s">
        <v>317</v>
      </c>
      <c r="B12" s="36" t="s">
        <v>318</v>
      </c>
      <c r="C12" s="36"/>
      <c r="D12" s="37">
        <v>43050672533</v>
      </c>
      <c r="E12" s="37">
        <v>50544320329</v>
      </c>
      <c r="F12" s="37">
        <v>71795174921</v>
      </c>
      <c r="G12" s="37">
        <v>94289911465</v>
      </c>
    </row>
    <row r="13" spans="1:7" s="26" customFormat="1">
      <c r="A13" s="38" t="s">
        <v>319</v>
      </c>
      <c r="B13" s="36" t="s">
        <v>253</v>
      </c>
      <c r="C13" s="36"/>
      <c r="D13" s="39">
        <f>D11-D12</f>
        <v>6984372617</v>
      </c>
      <c r="E13" s="39">
        <f t="shared" ref="E13:G13" si="1">E11-E12</f>
        <v>6413872551</v>
      </c>
      <c r="F13" s="39">
        <f t="shared" si="1"/>
        <v>11129881787</v>
      </c>
      <c r="G13" s="39">
        <f t="shared" si="1"/>
        <v>13723136015</v>
      </c>
    </row>
    <row r="14" spans="1:7" s="26" customFormat="1">
      <c r="A14" s="35" t="s">
        <v>320</v>
      </c>
      <c r="B14" s="36" t="s">
        <v>256</v>
      </c>
      <c r="C14" s="36"/>
      <c r="D14" s="37">
        <v>27938951</v>
      </c>
      <c r="E14" s="37">
        <v>5546238</v>
      </c>
      <c r="F14" s="37">
        <v>32056824</v>
      </c>
      <c r="G14" s="37">
        <v>12343395</v>
      </c>
    </row>
    <row r="15" spans="1:7" s="26" customFormat="1">
      <c r="A15" s="35" t="s">
        <v>321</v>
      </c>
      <c r="B15" s="36" t="s">
        <v>258</v>
      </c>
      <c r="C15" s="36"/>
      <c r="D15" s="37">
        <v>685333940</v>
      </c>
      <c r="E15" s="37">
        <v>900574648</v>
      </c>
      <c r="F15" s="37">
        <v>1208235000</v>
      </c>
      <c r="G15" s="37">
        <v>1695016231</v>
      </c>
    </row>
    <row r="16" spans="1:7" s="26" customFormat="1">
      <c r="A16" s="35" t="s">
        <v>322</v>
      </c>
      <c r="B16" s="36" t="s">
        <v>260</v>
      </c>
      <c r="C16" s="36"/>
      <c r="D16" s="37">
        <f>D15</f>
        <v>685333940</v>
      </c>
      <c r="E16" s="37">
        <f>E15</f>
        <v>900574648</v>
      </c>
      <c r="F16" s="37">
        <f>F15</f>
        <v>1208235000</v>
      </c>
      <c r="G16" s="37">
        <f>G15</f>
        <v>1695016231</v>
      </c>
    </row>
    <row r="17" spans="1:7" s="26" customFormat="1">
      <c r="A17" s="35" t="s">
        <v>323</v>
      </c>
      <c r="B17" s="36" t="s">
        <v>324</v>
      </c>
      <c r="C17" s="36"/>
      <c r="D17" s="37">
        <v>0</v>
      </c>
      <c r="E17" s="37">
        <v>0</v>
      </c>
      <c r="F17" s="37">
        <v>0</v>
      </c>
      <c r="G17" s="37">
        <v>0</v>
      </c>
    </row>
    <row r="18" spans="1:7" s="26" customFormat="1">
      <c r="A18" s="35" t="s">
        <v>325</v>
      </c>
      <c r="B18" s="36" t="s">
        <v>264</v>
      </c>
      <c r="C18" s="36"/>
      <c r="D18" s="37">
        <v>683919390</v>
      </c>
      <c r="E18" s="37">
        <v>497728892</v>
      </c>
      <c r="F18" s="37">
        <v>1521001880</v>
      </c>
      <c r="G18" s="37">
        <v>1469165674</v>
      </c>
    </row>
    <row r="19" spans="1:7" s="26" customFormat="1">
      <c r="A19" s="35" t="s">
        <v>326</v>
      </c>
      <c r="B19" s="36" t="s">
        <v>266</v>
      </c>
      <c r="C19" s="36"/>
      <c r="D19" s="37">
        <v>4037794235</v>
      </c>
      <c r="E19" s="37">
        <v>3340924101</v>
      </c>
      <c r="F19" s="37">
        <v>6046289319</v>
      </c>
      <c r="G19" s="37">
        <v>6140734407</v>
      </c>
    </row>
    <row r="20" spans="1:7" s="26" customFormat="1">
      <c r="A20" s="38" t="s">
        <v>327</v>
      </c>
      <c r="B20" s="36" t="s">
        <v>270</v>
      </c>
      <c r="C20" s="36"/>
      <c r="D20" s="39">
        <f t="shared" ref="D20:F20" si="2">D13+D14-D15+D17-D18-D19</f>
        <v>1605264003</v>
      </c>
      <c r="E20" s="39">
        <f t="shared" si="2"/>
        <v>1680191148</v>
      </c>
      <c r="F20" s="39">
        <f t="shared" si="2"/>
        <v>2386412412</v>
      </c>
      <c r="G20" s="39">
        <f>G13+G14-G15+G17-G18-G19</f>
        <v>4430563098</v>
      </c>
    </row>
    <row r="21" spans="1:7" s="26" customFormat="1">
      <c r="A21" s="35" t="s">
        <v>328</v>
      </c>
      <c r="B21" s="36" t="s">
        <v>273</v>
      </c>
      <c r="C21" s="36"/>
      <c r="D21" s="37">
        <v>747650681</v>
      </c>
      <c r="E21" s="37">
        <v>929630427</v>
      </c>
      <c r="F21" s="37">
        <v>987533871</v>
      </c>
      <c r="G21" s="37">
        <v>1413139431</v>
      </c>
    </row>
    <row r="22" spans="1:7" s="26" customFormat="1">
      <c r="A22" s="35" t="s">
        <v>329</v>
      </c>
      <c r="B22" s="36" t="s">
        <v>275</v>
      </c>
      <c r="C22" s="36"/>
      <c r="D22" s="37">
        <v>9016352</v>
      </c>
      <c r="E22" s="37">
        <v>404758073</v>
      </c>
      <c r="F22" s="37">
        <v>202330188</v>
      </c>
      <c r="G22" s="37">
        <v>724217780</v>
      </c>
    </row>
    <row r="23" spans="1:7" s="26" customFormat="1">
      <c r="A23" s="38" t="s">
        <v>330</v>
      </c>
      <c r="B23" s="36" t="s">
        <v>285</v>
      </c>
      <c r="C23" s="36"/>
      <c r="D23" s="39">
        <f>D21-D22</f>
        <v>738634329</v>
      </c>
      <c r="E23" s="39">
        <f t="shared" ref="E23:G23" si="3">E21-E22</f>
        <v>524872354</v>
      </c>
      <c r="F23" s="39">
        <f t="shared" si="3"/>
        <v>785203683</v>
      </c>
      <c r="G23" s="39">
        <f t="shared" si="3"/>
        <v>688921651</v>
      </c>
    </row>
    <row r="24" spans="1:7" s="26" customFormat="1">
      <c r="A24" s="38" t="s">
        <v>331</v>
      </c>
      <c r="B24" s="36" t="s">
        <v>287</v>
      </c>
      <c r="C24" s="36"/>
      <c r="D24" s="39">
        <f>D20+D23</f>
        <v>2343898332</v>
      </c>
      <c r="E24" s="39">
        <f t="shared" ref="E24:G24" si="4">E20+E23</f>
        <v>2205063502</v>
      </c>
      <c r="F24" s="39">
        <f t="shared" si="4"/>
        <v>3171616095</v>
      </c>
      <c r="G24" s="39">
        <f t="shared" si="4"/>
        <v>5119484749</v>
      </c>
    </row>
    <row r="25" spans="1:7" s="26" customFormat="1">
      <c r="A25" s="35" t="s">
        <v>332</v>
      </c>
      <c r="B25" s="36" t="s">
        <v>333</v>
      </c>
      <c r="C25" s="36"/>
      <c r="D25" s="37">
        <v>547429695</v>
      </c>
      <c r="E25" s="37">
        <v>397681334</v>
      </c>
      <c r="F25" s="37">
        <v>729527602</v>
      </c>
      <c r="G25" s="37">
        <v>1126286645</v>
      </c>
    </row>
    <row r="26" spans="1:7" s="26" customFormat="1">
      <c r="A26" s="35" t="s">
        <v>334</v>
      </c>
      <c r="B26" s="36" t="s">
        <v>335</v>
      </c>
      <c r="C26" s="36"/>
      <c r="D26" s="37">
        <v>0</v>
      </c>
      <c r="E26" s="37">
        <v>0</v>
      </c>
      <c r="F26" s="37">
        <v>0</v>
      </c>
      <c r="G26" s="37">
        <v>0</v>
      </c>
    </row>
    <row r="27" spans="1:7" s="26" customFormat="1">
      <c r="A27" s="38" t="s">
        <v>336</v>
      </c>
      <c r="B27" s="36" t="s">
        <v>289</v>
      </c>
      <c r="C27" s="36"/>
      <c r="D27" s="39">
        <f>D24-D25-D26</f>
        <v>1796468637</v>
      </c>
      <c r="E27" s="39">
        <f t="shared" ref="E27:G27" si="5">E24-E25-E26</f>
        <v>1807382168</v>
      </c>
      <c r="F27" s="39">
        <f t="shared" si="5"/>
        <v>2442088493</v>
      </c>
      <c r="G27" s="39">
        <f t="shared" si="5"/>
        <v>3993198104</v>
      </c>
    </row>
    <row r="28" spans="1:7" s="26" customFormat="1">
      <c r="A28" s="35" t="s">
        <v>337</v>
      </c>
      <c r="B28" s="36" t="s">
        <v>291</v>
      </c>
      <c r="C28" s="36"/>
      <c r="D28" s="37">
        <v>0</v>
      </c>
      <c r="E28" s="37">
        <v>0</v>
      </c>
      <c r="F28" s="37">
        <v>0</v>
      </c>
      <c r="G28" s="37">
        <v>0</v>
      </c>
    </row>
    <row r="29" spans="1:7" s="26" customFormat="1">
      <c r="A29" s="35" t="s">
        <v>338</v>
      </c>
      <c r="B29" s="36" t="s">
        <v>339</v>
      </c>
      <c r="C29" s="36"/>
      <c r="D29" s="37">
        <v>0</v>
      </c>
      <c r="E29" s="37">
        <v>0</v>
      </c>
      <c r="F29" s="37">
        <v>0</v>
      </c>
      <c r="G29" s="37">
        <v>0</v>
      </c>
    </row>
    <row r="30" spans="1:7" s="26" customFormat="1">
      <c r="A30" s="35" t="s">
        <v>340</v>
      </c>
      <c r="B30" s="36" t="s">
        <v>293</v>
      </c>
      <c r="C30" s="36"/>
      <c r="D30" s="37">
        <v>596</v>
      </c>
      <c r="E30" s="37">
        <v>600</v>
      </c>
      <c r="F30" s="37">
        <v>810</v>
      </c>
      <c r="G30" s="37">
        <v>1326</v>
      </c>
    </row>
    <row r="31" spans="1:7" s="26" customFormat="1">
      <c r="A31" s="40" t="s">
        <v>341</v>
      </c>
      <c r="B31" s="41" t="s">
        <v>342</v>
      </c>
      <c r="C31" s="41"/>
      <c r="D31" s="42">
        <v>0</v>
      </c>
      <c r="E31" s="42">
        <v>0</v>
      </c>
      <c r="F31" s="42">
        <v>0</v>
      </c>
      <c r="G31" s="42">
        <v>0</v>
      </c>
    </row>
    <row r="33" spans="1:7">
      <c r="A33" s="2"/>
      <c r="B33" s="2"/>
      <c r="C33" s="2"/>
      <c r="F33" s="93" t="s">
        <v>300</v>
      </c>
      <c r="G33" s="93"/>
    </row>
    <row r="34" spans="1:7" ht="15" customHeight="1">
      <c r="A34" s="26" t="s">
        <v>344</v>
      </c>
      <c r="B34" s="2"/>
      <c r="C34" s="2" t="s">
        <v>345</v>
      </c>
      <c r="F34" s="93" t="s">
        <v>299</v>
      </c>
      <c r="G34" s="93"/>
    </row>
  </sheetData>
  <mergeCells count="6">
    <mergeCell ref="F34:G34"/>
    <mergeCell ref="A5:G5"/>
    <mergeCell ref="A1:B1"/>
    <mergeCell ref="A2:B2"/>
    <mergeCell ref="A3:B3"/>
    <mergeCell ref="F33:G33"/>
  </mergeCells>
  <pageMargins left="0.56999999999999995" right="0.26" top="0.33" bottom="0.38" header="0.39" footer="0.3"/>
  <pageSetup paperSize="9" orientation="landscape" r:id="rId1"/>
</worksheet>
</file>

<file path=xl/worksheets/sheet3.xml><?xml version="1.0" encoding="utf-8"?>
<worksheet xmlns="http://schemas.openxmlformats.org/spreadsheetml/2006/main" xmlns:r="http://schemas.openxmlformats.org/officeDocument/2006/relationships">
  <dimension ref="A1:E41"/>
  <sheetViews>
    <sheetView workbookViewId="0">
      <selection activeCell="D10" sqref="D10:E38"/>
    </sheetView>
  </sheetViews>
  <sheetFormatPr defaultRowHeight="12"/>
  <cols>
    <col min="1" max="1" width="50" style="1" customWidth="1"/>
    <col min="2" max="2" width="6.42578125" style="1" customWidth="1"/>
    <col min="3" max="3" width="6.5703125" style="1" customWidth="1"/>
    <col min="4" max="5" width="17.5703125" style="1" customWidth="1"/>
    <col min="6" max="256" width="9.140625" style="1"/>
    <col min="257" max="257" width="50" style="1" customWidth="1"/>
    <col min="258" max="258" width="10" style="1" customWidth="1"/>
    <col min="259" max="259" width="9.140625" style="1"/>
    <col min="260" max="261" width="20" style="1" customWidth="1"/>
    <col min="262" max="512" width="9.140625" style="1"/>
    <col min="513" max="513" width="50" style="1" customWidth="1"/>
    <col min="514" max="514" width="10" style="1" customWidth="1"/>
    <col min="515" max="515" width="9.140625" style="1"/>
    <col min="516" max="517" width="20" style="1" customWidth="1"/>
    <col min="518" max="768" width="9.140625" style="1"/>
    <col min="769" max="769" width="50" style="1" customWidth="1"/>
    <col min="770" max="770" width="10" style="1" customWidth="1"/>
    <col min="771" max="771" width="9.140625" style="1"/>
    <col min="772" max="773" width="20" style="1" customWidth="1"/>
    <col min="774" max="1024" width="9.140625" style="1"/>
    <col min="1025" max="1025" width="50" style="1" customWidth="1"/>
    <col min="1026" max="1026" width="10" style="1" customWidth="1"/>
    <col min="1027" max="1027" width="9.140625" style="1"/>
    <col min="1028" max="1029" width="20" style="1" customWidth="1"/>
    <col min="1030" max="1280" width="9.140625" style="1"/>
    <col min="1281" max="1281" width="50" style="1" customWidth="1"/>
    <col min="1282" max="1282" width="10" style="1" customWidth="1"/>
    <col min="1283" max="1283" width="9.140625" style="1"/>
    <col min="1284" max="1285" width="20" style="1" customWidth="1"/>
    <col min="1286" max="1536" width="9.140625" style="1"/>
    <col min="1537" max="1537" width="50" style="1" customWidth="1"/>
    <col min="1538" max="1538" width="10" style="1" customWidth="1"/>
    <col min="1539" max="1539" width="9.140625" style="1"/>
    <col min="1540" max="1541" width="20" style="1" customWidth="1"/>
    <col min="1542" max="1792" width="9.140625" style="1"/>
    <col min="1793" max="1793" width="50" style="1" customWidth="1"/>
    <col min="1794" max="1794" width="10" style="1" customWidth="1"/>
    <col min="1795" max="1795" width="9.140625" style="1"/>
    <col min="1796" max="1797" width="20" style="1" customWidth="1"/>
    <col min="1798" max="2048" width="9.140625" style="1"/>
    <col min="2049" max="2049" width="50" style="1" customWidth="1"/>
    <col min="2050" max="2050" width="10" style="1" customWidth="1"/>
    <col min="2051" max="2051" width="9.140625" style="1"/>
    <col min="2052" max="2053" width="20" style="1" customWidth="1"/>
    <col min="2054" max="2304" width="9.140625" style="1"/>
    <col min="2305" max="2305" width="50" style="1" customWidth="1"/>
    <col min="2306" max="2306" width="10" style="1" customWidth="1"/>
    <col min="2307" max="2307" width="9.140625" style="1"/>
    <col min="2308" max="2309" width="20" style="1" customWidth="1"/>
    <col min="2310" max="2560" width="9.140625" style="1"/>
    <col min="2561" max="2561" width="50" style="1" customWidth="1"/>
    <col min="2562" max="2562" width="10" style="1" customWidth="1"/>
    <col min="2563" max="2563" width="9.140625" style="1"/>
    <col min="2564" max="2565" width="20" style="1" customWidth="1"/>
    <col min="2566" max="2816" width="9.140625" style="1"/>
    <col min="2817" max="2817" width="50" style="1" customWidth="1"/>
    <col min="2818" max="2818" width="10" style="1" customWidth="1"/>
    <col min="2819" max="2819" width="9.140625" style="1"/>
    <col min="2820" max="2821" width="20" style="1" customWidth="1"/>
    <col min="2822" max="3072" width="9.140625" style="1"/>
    <col min="3073" max="3073" width="50" style="1" customWidth="1"/>
    <col min="3074" max="3074" width="10" style="1" customWidth="1"/>
    <col min="3075" max="3075" width="9.140625" style="1"/>
    <col min="3076" max="3077" width="20" style="1" customWidth="1"/>
    <col min="3078" max="3328" width="9.140625" style="1"/>
    <col min="3329" max="3329" width="50" style="1" customWidth="1"/>
    <col min="3330" max="3330" width="10" style="1" customWidth="1"/>
    <col min="3331" max="3331" width="9.140625" style="1"/>
    <col min="3332" max="3333" width="20" style="1" customWidth="1"/>
    <col min="3334" max="3584" width="9.140625" style="1"/>
    <col min="3585" max="3585" width="50" style="1" customWidth="1"/>
    <col min="3586" max="3586" width="10" style="1" customWidth="1"/>
    <col min="3587" max="3587" width="9.140625" style="1"/>
    <col min="3588" max="3589" width="20" style="1" customWidth="1"/>
    <col min="3590" max="3840" width="9.140625" style="1"/>
    <col min="3841" max="3841" width="50" style="1" customWidth="1"/>
    <col min="3842" max="3842" width="10" style="1" customWidth="1"/>
    <col min="3843" max="3843" width="9.140625" style="1"/>
    <col min="3844" max="3845" width="20" style="1" customWidth="1"/>
    <col min="3846" max="4096" width="9.140625" style="1"/>
    <col min="4097" max="4097" width="50" style="1" customWidth="1"/>
    <col min="4098" max="4098" width="10" style="1" customWidth="1"/>
    <col min="4099" max="4099" width="9.140625" style="1"/>
    <col min="4100" max="4101" width="20" style="1" customWidth="1"/>
    <col min="4102" max="4352" width="9.140625" style="1"/>
    <col min="4353" max="4353" width="50" style="1" customWidth="1"/>
    <col min="4354" max="4354" width="10" style="1" customWidth="1"/>
    <col min="4355" max="4355" width="9.140625" style="1"/>
    <col min="4356" max="4357" width="20" style="1" customWidth="1"/>
    <col min="4358" max="4608" width="9.140625" style="1"/>
    <col min="4609" max="4609" width="50" style="1" customWidth="1"/>
    <col min="4610" max="4610" width="10" style="1" customWidth="1"/>
    <col min="4611" max="4611" width="9.140625" style="1"/>
    <col min="4612" max="4613" width="20" style="1" customWidth="1"/>
    <col min="4614" max="4864" width="9.140625" style="1"/>
    <col min="4865" max="4865" width="50" style="1" customWidth="1"/>
    <col min="4866" max="4866" width="10" style="1" customWidth="1"/>
    <col min="4867" max="4867" width="9.140625" style="1"/>
    <col min="4868" max="4869" width="20" style="1" customWidth="1"/>
    <col min="4870" max="5120" width="9.140625" style="1"/>
    <col min="5121" max="5121" width="50" style="1" customWidth="1"/>
    <col min="5122" max="5122" width="10" style="1" customWidth="1"/>
    <col min="5123" max="5123" width="9.140625" style="1"/>
    <col min="5124" max="5125" width="20" style="1" customWidth="1"/>
    <col min="5126" max="5376" width="9.140625" style="1"/>
    <col min="5377" max="5377" width="50" style="1" customWidth="1"/>
    <col min="5378" max="5378" width="10" style="1" customWidth="1"/>
    <col min="5379" max="5379" width="9.140625" style="1"/>
    <col min="5380" max="5381" width="20" style="1" customWidth="1"/>
    <col min="5382" max="5632" width="9.140625" style="1"/>
    <col min="5633" max="5633" width="50" style="1" customWidth="1"/>
    <col min="5634" max="5634" width="10" style="1" customWidth="1"/>
    <col min="5635" max="5635" width="9.140625" style="1"/>
    <col min="5636" max="5637" width="20" style="1" customWidth="1"/>
    <col min="5638" max="5888" width="9.140625" style="1"/>
    <col min="5889" max="5889" width="50" style="1" customWidth="1"/>
    <col min="5890" max="5890" width="10" style="1" customWidth="1"/>
    <col min="5891" max="5891" width="9.140625" style="1"/>
    <col min="5892" max="5893" width="20" style="1" customWidth="1"/>
    <col min="5894" max="6144" width="9.140625" style="1"/>
    <col min="6145" max="6145" width="50" style="1" customWidth="1"/>
    <col min="6146" max="6146" width="10" style="1" customWidth="1"/>
    <col min="6147" max="6147" width="9.140625" style="1"/>
    <col min="6148" max="6149" width="20" style="1" customWidth="1"/>
    <col min="6150" max="6400" width="9.140625" style="1"/>
    <col min="6401" max="6401" width="50" style="1" customWidth="1"/>
    <col min="6402" max="6402" width="10" style="1" customWidth="1"/>
    <col min="6403" max="6403" width="9.140625" style="1"/>
    <col min="6404" max="6405" width="20" style="1" customWidth="1"/>
    <col min="6406" max="6656" width="9.140625" style="1"/>
    <col min="6657" max="6657" width="50" style="1" customWidth="1"/>
    <col min="6658" max="6658" width="10" style="1" customWidth="1"/>
    <col min="6659" max="6659" width="9.140625" style="1"/>
    <col min="6660" max="6661" width="20" style="1" customWidth="1"/>
    <col min="6662" max="6912" width="9.140625" style="1"/>
    <col min="6913" max="6913" width="50" style="1" customWidth="1"/>
    <col min="6914" max="6914" width="10" style="1" customWidth="1"/>
    <col min="6915" max="6915" width="9.140625" style="1"/>
    <col min="6916" max="6917" width="20" style="1" customWidth="1"/>
    <col min="6918" max="7168" width="9.140625" style="1"/>
    <col min="7169" max="7169" width="50" style="1" customWidth="1"/>
    <col min="7170" max="7170" width="10" style="1" customWidth="1"/>
    <col min="7171" max="7171" width="9.140625" style="1"/>
    <col min="7172" max="7173" width="20" style="1" customWidth="1"/>
    <col min="7174" max="7424" width="9.140625" style="1"/>
    <col min="7425" max="7425" width="50" style="1" customWidth="1"/>
    <col min="7426" max="7426" width="10" style="1" customWidth="1"/>
    <col min="7427" max="7427" width="9.140625" style="1"/>
    <col min="7428" max="7429" width="20" style="1" customWidth="1"/>
    <col min="7430" max="7680" width="9.140625" style="1"/>
    <col min="7681" max="7681" width="50" style="1" customWidth="1"/>
    <col min="7682" max="7682" width="10" style="1" customWidth="1"/>
    <col min="7683" max="7683" width="9.140625" style="1"/>
    <col min="7684" max="7685" width="20" style="1" customWidth="1"/>
    <col min="7686" max="7936" width="9.140625" style="1"/>
    <col min="7937" max="7937" width="50" style="1" customWidth="1"/>
    <col min="7938" max="7938" width="10" style="1" customWidth="1"/>
    <col min="7939" max="7939" width="9.140625" style="1"/>
    <col min="7940" max="7941" width="20" style="1" customWidth="1"/>
    <col min="7942" max="8192" width="9.140625" style="1"/>
    <col min="8193" max="8193" width="50" style="1" customWidth="1"/>
    <col min="8194" max="8194" width="10" style="1" customWidth="1"/>
    <col min="8195" max="8195" width="9.140625" style="1"/>
    <col min="8196" max="8197" width="20" style="1" customWidth="1"/>
    <col min="8198" max="8448" width="9.140625" style="1"/>
    <col min="8449" max="8449" width="50" style="1" customWidth="1"/>
    <col min="8450" max="8450" width="10" style="1" customWidth="1"/>
    <col min="8451" max="8451" width="9.140625" style="1"/>
    <col min="8452" max="8453" width="20" style="1" customWidth="1"/>
    <col min="8454" max="8704" width="9.140625" style="1"/>
    <col min="8705" max="8705" width="50" style="1" customWidth="1"/>
    <col min="8706" max="8706" width="10" style="1" customWidth="1"/>
    <col min="8707" max="8707" width="9.140625" style="1"/>
    <col min="8708" max="8709" width="20" style="1" customWidth="1"/>
    <col min="8710" max="8960" width="9.140625" style="1"/>
    <col min="8961" max="8961" width="50" style="1" customWidth="1"/>
    <col min="8962" max="8962" width="10" style="1" customWidth="1"/>
    <col min="8963" max="8963" width="9.140625" style="1"/>
    <col min="8964" max="8965" width="20" style="1" customWidth="1"/>
    <col min="8966" max="9216" width="9.140625" style="1"/>
    <col min="9217" max="9217" width="50" style="1" customWidth="1"/>
    <col min="9218" max="9218" width="10" style="1" customWidth="1"/>
    <col min="9219" max="9219" width="9.140625" style="1"/>
    <col min="9220" max="9221" width="20" style="1" customWidth="1"/>
    <col min="9222" max="9472" width="9.140625" style="1"/>
    <col min="9473" max="9473" width="50" style="1" customWidth="1"/>
    <col min="9474" max="9474" width="10" style="1" customWidth="1"/>
    <col min="9475" max="9475" width="9.140625" style="1"/>
    <col min="9476" max="9477" width="20" style="1" customWidth="1"/>
    <col min="9478" max="9728" width="9.140625" style="1"/>
    <col min="9729" max="9729" width="50" style="1" customWidth="1"/>
    <col min="9730" max="9730" width="10" style="1" customWidth="1"/>
    <col min="9731" max="9731" width="9.140625" style="1"/>
    <col min="9732" max="9733" width="20" style="1" customWidth="1"/>
    <col min="9734" max="9984" width="9.140625" style="1"/>
    <col min="9985" max="9985" width="50" style="1" customWidth="1"/>
    <col min="9986" max="9986" width="10" style="1" customWidth="1"/>
    <col min="9987" max="9987" width="9.140625" style="1"/>
    <col min="9988" max="9989" width="20" style="1" customWidth="1"/>
    <col min="9990" max="10240" width="9.140625" style="1"/>
    <col min="10241" max="10241" width="50" style="1" customWidth="1"/>
    <col min="10242" max="10242" width="10" style="1" customWidth="1"/>
    <col min="10243" max="10243" width="9.140625" style="1"/>
    <col min="10244" max="10245" width="20" style="1" customWidth="1"/>
    <col min="10246" max="10496" width="9.140625" style="1"/>
    <col min="10497" max="10497" width="50" style="1" customWidth="1"/>
    <col min="10498" max="10498" width="10" style="1" customWidth="1"/>
    <col min="10499" max="10499" width="9.140625" style="1"/>
    <col min="10500" max="10501" width="20" style="1" customWidth="1"/>
    <col min="10502" max="10752" width="9.140625" style="1"/>
    <col min="10753" max="10753" width="50" style="1" customWidth="1"/>
    <col min="10754" max="10754" width="10" style="1" customWidth="1"/>
    <col min="10755" max="10755" width="9.140625" style="1"/>
    <col min="10756" max="10757" width="20" style="1" customWidth="1"/>
    <col min="10758" max="11008" width="9.140625" style="1"/>
    <col min="11009" max="11009" width="50" style="1" customWidth="1"/>
    <col min="11010" max="11010" width="10" style="1" customWidth="1"/>
    <col min="11011" max="11011" width="9.140625" style="1"/>
    <col min="11012" max="11013" width="20" style="1" customWidth="1"/>
    <col min="11014" max="11264" width="9.140625" style="1"/>
    <col min="11265" max="11265" width="50" style="1" customWidth="1"/>
    <col min="11266" max="11266" width="10" style="1" customWidth="1"/>
    <col min="11267" max="11267" width="9.140625" style="1"/>
    <col min="11268" max="11269" width="20" style="1" customWidth="1"/>
    <col min="11270" max="11520" width="9.140625" style="1"/>
    <col min="11521" max="11521" width="50" style="1" customWidth="1"/>
    <col min="11522" max="11522" width="10" style="1" customWidth="1"/>
    <col min="11523" max="11523" width="9.140625" style="1"/>
    <col min="11524" max="11525" width="20" style="1" customWidth="1"/>
    <col min="11526" max="11776" width="9.140625" style="1"/>
    <col min="11777" max="11777" width="50" style="1" customWidth="1"/>
    <col min="11778" max="11778" width="10" style="1" customWidth="1"/>
    <col min="11779" max="11779" width="9.140625" style="1"/>
    <col min="11780" max="11781" width="20" style="1" customWidth="1"/>
    <col min="11782" max="12032" width="9.140625" style="1"/>
    <col min="12033" max="12033" width="50" style="1" customWidth="1"/>
    <col min="12034" max="12034" width="10" style="1" customWidth="1"/>
    <col min="12035" max="12035" width="9.140625" style="1"/>
    <col min="12036" max="12037" width="20" style="1" customWidth="1"/>
    <col min="12038" max="12288" width="9.140625" style="1"/>
    <col min="12289" max="12289" width="50" style="1" customWidth="1"/>
    <col min="12290" max="12290" width="10" style="1" customWidth="1"/>
    <col min="12291" max="12291" width="9.140625" style="1"/>
    <col min="12292" max="12293" width="20" style="1" customWidth="1"/>
    <col min="12294" max="12544" width="9.140625" style="1"/>
    <col min="12545" max="12545" width="50" style="1" customWidth="1"/>
    <col min="12546" max="12546" width="10" style="1" customWidth="1"/>
    <col min="12547" max="12547" width="9.140625" style="1"/>
    <col min="12548" max="12549" width="20" style="1" customWidth="1"/>
    <col min="12550" max="12800" width="9.140625" style="1"/>
    <col min="12801" max="12801" width="50" style="1" customWidth="1"/>
    <col min="12802" max="12802" width="10" style="1" customWidth="1"/>
    <col min="12803" max="12803" width="9.140625" style="1"/>
    <col min="12804" max="12805" width="20" style="1" customWidth="1"/>
    <col min="12806" max="13056" width="9.140625" style="1"/>
    <col min="13057" max="13057" width="50" style="1" customWidth="1"/>
    <col min="13058" max="13058" width="10" style="1" customWidth="1"/>
    <col min="13059" max="13059" width="9.140625" style="1"/>
    <col min="13060" max="13061" width="20" style="1" customWidth="1"/>
    <col min="13062" max="13312" width="9.140625" style="1"/>
    <col min="13313" max="13313" width="50" style="1" customWidth="1"/>
    <col min="13314" max="13314" width="10" style="1" customWidth="1"/>
    <col min="13315" max="13315" width="9.140625" style="1"/>
    <col min="13316" max="13317" width="20" style="1" customWidth="1"/>
    <col min="13318" max="13568" width="9.140625" style="1"/>
    <col min="13569" max="13569" width="50" style="1" customWidth="1"/>
    <col min="13570" max="13570" width="10" style="1" customWidth="1"/>
    <col min="13571" max="13571" width="9.140625" style="1"/>
    <col min="13572" max="13573" width="20" style="1" customWidth="1"/>
    <col min="13574" max="13824" width="9.140625" style="1"/>
    <col min="13825" max="13825" width="50" style="1" customWidth="1"/>
    <col min="13826" max="13826" width="10" style="1" customWidth="1"/>
    <col min="13827" max="13827" width="9.140625" style="1"/>
    <col min="13828" max="13829" width="20" style="1" customWidth="1"/>
    <col min="13830" max="14080" width="9.140625" style="1"/>
    <col min="14081" max="14081" width="50" style="1" customWidth="1"/>
    <col min="14082" max="14082" width="10" style="1" customWidth="1"/>
    <col min="14083" max="14083" width="9.140625" style="1"/>
    <col min="14084" max="14085" width="20" style="1" customWidth="1"/>
    <col min="14086" max="14336" width="9.140625" style="1"/>
    <col min="14337" max="14337" width="50" style="1" customWidth="1"/>
    <col min="14338" max="14338" width="10" style="1" customWidth="1"/>
    <col min="14339" max="14339" width="9.140625" style="1"/>
    <col min="14340" max="14341" width="20" style="1" customWidth="1"/>
    <col min="14342" max="14592" width="9.140625" style="1"/>
    <col min="14593" max="14593" width="50" style="1" customWidth="1"/>
    <col min="14594" max="14594" width="10" style="1" customWidth="1"/>
    <col min="14595" max="14595" width="9.140625" style="1"/>
    <col min="14596" max="14597" width="20" style="1" customWidth="1"/>
    <col min="14598" max="14848" width="9.140625" style="1"/>
    <col min="14849" max="14849" width="50" style="1" customWidth="1"/>
    <col min="14850" max="14850" width="10" style="1" customWidth="1"/>
    <col min="14851" max="14851" width="9.140625" style="1"/>
    <col min="14852" max="14853" width="20" style="1" customWidth="1"/>
    <col min="14854" max="15104" width="9.140625" style="1"/>
    <col min="15105" max="15105" width="50" style="1" customWidth="1"/>
    <col min="15106" max="15106" width="10" style="1" customWidth="1"/>
    <col min="15107" max="15107" width="9.140625" style="1"/>
    <col min="15108" max="15109" width="20" style="1" customWidth="1"/>
    <col min="15110" max="15360" width="9.140625" style="1"/>
    <col min="15361" max="15361" width="50" style="1" customWidth="1"/>
    <col min="15362" max="15362" width="10" style="1" customWidth="1"/>
    <col min="15363" max="15363" width="9.140625" style="1"/>
    <col min="15364" max="15365" width="20" style="1" customWidth="1"/>
    <col min="15366" max="15616" width="9.140625" style="1"/>
    <col min="15617" max="15617" width="50" style="1" customWidth="1"/>
    <col min="15618" max="15618" width="10" style="1" customWidth="1"/>
    <col min="15619" max="15619" width="9.140625" style="1"/>
    <col min="15620" max="15621" width="20" style="1" customWidth="1"/>
    <col min="15622" max="15872" width="9.140625" style="1"/>
    <col min="15873" max="15873" width="50" style="1" customWidth="1"/>
    <col min="15874" max="15874" width="10" style="1" customWidth="1"/>
    <col min="15875" max="15875" width="9.140625" style="1"/>
    <col min="15876" max="15877" width="20" style="1" customWidth="1"/>
    <col min="15878" max="16128" width="9.140625" style="1"/>
    <col min="16129" max="16129" width="50" style="1" customWidth="1"/>
    <col min="16130" max="16130" width="10" style="1" customWidth="1"/>
    <col min="16131" max="16131" width="9.140625" style="1"/>
    <col min="16132" max="16133" width="20" style="1" customWidth="1"/>
    <col min="16134" max="16384" width="9.140625" style="1"/>
  </cols>
  <sheetData>
    <row r="1" spans="1:5">
      <c r="A1" s="94" t="s">
        <v>294</v>
      </c>
      <c r="B1" s="95"/>
      <c r="C1" s="2" t="s">
        <v>0</v>
      </c>
      <c r="D1" s="2"/>
    </row>
    <row r="2" spans="1:5">
      <c r="A2" s="96" t="s">
        <v>295</v>
      </c>
      <c r="B2" s="96"/>
      <c r="C2" s="2" t="s">
        <v>296</v>
      </c>
      <c r="D2" s="2"/>
    </row>
    <row r="3" spans="1:5">
      <c r="A3" s="96" t="s">
        <v>1</v>
      </c>
      <c r="B3" s="96"/>
      <c r="C3" s="2"/>
      <c r="D3" s="2"/>
    </row>
    <row r="4" spans="1:5">
      <c r="C4" s="97" t="s">
        <v>301</v>
      </c>
      <c r="D4" s="97"/>
    </row>
    <row r="5" spans="1:5" ht="28.5" customHeight="1">
      <c r="A5" s="98" t="s">
        <v>306</v>
      </c>
      <c r="B5" s="98"/>
      <c r="C5" s="98"/>
      <c r="D5" s="98"/>
      <c r="E5" s="98"/>
    </row>
    <row r="7" spans="1:5">
      <c r="A7" s="101" t="s">
        <v>2</v>
      </c>
      <c r="B7" s="103" t="s">
        <v>346</v>
      </c>
      <c r="C7" s="104" t="s">
        <v>303</v>
      </c>
      <c r="D7" s="104" t="s">
        <v>304</v>
      </c>
      <c r="E7" s="104" t="s">
        <v>305</v>
      </c>
    </row>
    <row r="8" spans="1:5" ht="26.25" customHeight="1">
      <c r="A8" s="102"/>
      <c r="B8" s="102"/>
      <c r="C8" s="102"/>
      <c r="D8" s="102"/>
      <c r="E8" s="102"/>
    </row>
    <row r="9" spans="1:5" ht="13.5" customHeight="1">
      <c r="A9" s="4" t="s">
        <v>237</v>
      </c>
      <c r="B9" s="5"/>
      <c r="C9" s="5"/>
      <c r="D9" s="4" t="s">
        <v>7</v>
      </c>
      <c r="E9" s="4" t="s">
        <v>7</v>
      </c>
    </row>
    <row r="10" spans="1:5" ht="13.5" customHeight="1">
      <c r="A10" s="6" t="s">
        <v>238</v>
      </c>
      <c r="B10" s="7" t="s">
        <v>239</v>
      </c>
      <c r="C10" s="7"/>
      <c r="D10" s="11">
        <v>94745188733</v>
      </c>
      <c r="E10" s="11">
        <v>66759874954</v>
      </c>
    </row>
    <row r="11" spans="1:5" ht="13.5" customHeight="1">
      <c r="A11" s="6" t="s">
        <v>240</v>
      </c>
      <c r="B11" s="7" t="s">
        <v>241</v>
      </c>
      <c r="C11" s="7"/>
      <c r="D11" s="11">
        <v>-28041422005</v>
      </c>
      <c r="E11" s="11">
        <v>-16334922175</v>
      </c>
    </row>
    <row r="12" spans="1:5" ht="13.5" customHeight="1">
      <c r="A12" s="6" t="s">
        <v>242</v>
      </c>
      <c r="B12" s="7" t="s">
        <v>243</v>
      </c>
      <c r="C12" s="7"/>
      <c r="D12" s="11">
        <f>-313618180-5880063303</f>
        <v>-6193681483</v>
      </c>
      <c r="E12" s="11">
        <v>-4796674433</v>
      </c>
    </row>
    <row r="13" spans="1:5" ht="13.5" customHeight="1">
      <c r="A13" s="6" t="s">
        <v>244</v>
      </c>
      <c r="B13" s="7" t="s">
        <v>245</v>
      </c>
      <c r="C13" s="7"/>
      <c r="D13" s="11">
        <v>-1122822388</v>
      </c>
      <c r="E13" s="11">
        <v>-831642878</v>
      </c>
    </row>
    <row r="14" spans="1:5" ht="13.5" customHeight="1">
      <c r="A14" s="6" t="s">
        <v>246</v>
      </c>
      <c r="B14" s="7" t="s">
        <v>247</v>
      </c>
      <c r="C14" s="7"/>
      <c r="D14" s="11">
        <v>-593791538</v>
      </c>
      <c r="E14" s="11">
        <v>-625000000</v>
      </c>
    </row>
    <row r="15" spans="1:5" ht="13.5" customHeight="1">
      <c r="A15" s="6" t="s">
        <v>248</v>
      </c>
      <c r="B15" s="7" t="s">
        <v>249</v>
      </c>
      <c r="C15" s="7"/>
      <c r="D15" s="11">
        <v>2665206552</v>
      </c>
      <c r="E15" s="11">
        <v>551419668</v>
      </c>
    </row>
    <row r="16" spans="1:5" ht="13.5" customHeight="1">
      <c r="A16" s="6" t="s">
        <v>250</v>
      </c>
      <c r="B16" s="7" t="s">
        <v>251</v>
      </c>
      <c r="C16" s="7"/>
      <c r="D16" s="11">
        <f>-18831607069-D12</f>
        <v>-12637925586</v>
      </c>
      <c r="E16" s="11">
        <v>-4263536624</v>
      </c>
    </row>
    <row r="17" spans="1:5" ht="13.5" customHeight="1">
      <c r="A17" s="8" t="s">
        <v>252</v>
      </c>
      <c r="B17" s="7" t="s">
        <v>253</v>
      </c>
      <c r="C17" s="7"/>
      <c r="D17" s="12">
        <f>SUM(D10:D16)</f>
        <v>48820752285</v>
      </c>
      <c r="E17" s="12">
        <f>SUM(E10:E16)</f>
        <v>40459518512</v>
      </c>
    </row>
    <row r="18" spans="1:5" ht="13.5" customHeight="1">
      <c r="A18" s="8" t="s">
        <v>254</v>
      </c>
      <c r="B18" s="7"/>
      <c r="C18" s="7"/>
      <c r="D18" s="12" t="s">
        <v>7</v>
      </c>
      <c r="E18" s="12" t="s">
        <v>7</v>
      </c>
    </row>
    <row r="19" spans="1:5" ht="13.5" customHeight="1">
      <c r="A19" s="6" t="s">
        <v>255</v>
      </c>
      <c r="B19" s="7" t="s">
        <v>256</v>
      </c>
      <c r="C19" s="7"/>
      <c r="D19" s="11">
        <v>0</v>
      </c>
      <c r="E19" s="11">
        <v>0</v>
      </c>
    </row>
    <row r="20" spans="1:5" ht="13.5" customHeight="1">
      <c r="A20" s="6" t="s">
        <v>257</v>
      </c>
      <c r="B20" s="7" t="s">
        <v>258</v>
      </c>
      <c r="C20" s="7"/>
      <c r="D20" s="11">
        <v>0</v>
      </c>
      <c r="E20" s="11">
        <v>0</v>
      </c>
    </row>
    <row r="21" spans="1:5" ht="13.5" customHeight="1">
      <c r="A21" s="6" t="s">
        <v>259</v>
      </c>
      <c r="B21" s="7" t="s">
        <v>260</v>
      </c>
      <c r="C21" s="7"/>
      <c r="D21" s="11">
        <v>0</v>
      </c>
      <c r="E21" s="11">
        <v>0</v>
      </c>
    </row>
    <row r="22" spans="1:5" ht="13.5" customHeight="1">
      <c r="A22" s="6" t="s">
        <v>261</v>
      </c>
      <c r="B22" s="7" t="s">
        <v>262</v>
      </c>
      <c r="C22" s="7"/>
      <c r="D22" s="11">
        <v>0</v>
      </c>
      <c r="E22" s="11">
        <v>0</v>
      </c>
    </row>
    <row r="23" spans="1:5" ht="13.5" customHeight="1">
      <c r="A23" s="6" t="s">
        <v>263</v>
      </c>
      <c r="B23" s="7" t="s">
        <v>264</v>
      </c>
      <c r="C23" s="7"/>
      <c r="D23" s="11">
        <v>0</v>
      </c>
      <c r="E23" s="11">
        <v>0</v>
      </c>
    </row>
    <row r="24" spans="1:5" ht="13.5" customHeight="1">
      <c r="A24" s="6" t="s">
        <v>265</v>
      </c>
      <c r="B24" s="7" t="s">
        <v>266</v>
      </c>
      <c r="C24" s="7"/>
      <c r="D24" s="11">
        <v>0</v>
      </c>
      <c r="E24" s="11">
        <v>0</v>
      </c>
    </row>
    <row r="25" spans="1:5" ht="13.5" customHeight="1">
      <c r="A25" s="6" t="s">
        <v>267</v>
      </c>
      <c r="B25" s="7" t="s">
        <v>268</v>
      </c>
      <c r="C25" s="7"/>
      <c r="D25" s="11">
        <v>32056824</v>
      </c>
      <c r="E25" s="11">
        <v>5546238</v>
      </c>
    </row>
    <row r="26" spans="1:5" ht="13.5" customHeight="1">
      <c r="A26" s="8" t="s">
        <v>269</v>
      </c>
      <c r="B26" s="7" t="s">
        <v>270</v>
      </c>
      <c r="C26" s="7"/>
      <c r="D26" s="12">
        <f>SUM(D19:D25)</f>
        <v>32056824</v>
      </c>
      <c r="E26" s="12">
        <f>SUM(E19:E25)</f>
        <v>5546238</v>
      </c>
    </row>
    <row r="27" spans="1:5" ht="13.5" customHeight="1">
      <c r="A27" s="8" t="s">
        <v>271</v>
      </c>
      <c r="B27" s="7"/>
      <c r="C27" s="7"/>
      <c r="D27" s="12" t="s">
        <v>7</v>
      </c>
      <c r="E27" s="12" t="s">
        <v>7</v>
      </c>
    </row>
    <row r="28" spans="1:5" ht="13.5" customHeight="1">
      <c r="A28" s="6" t="s">
        <v>272</v>
      </c>
      <c r="B28" s="7" t="s">
        <v>273</v>
      </c>
      <c r="C28" s="7"/>
      <c r="D28" s="11">
        <v>0</v>
      </c>
      <c r="E28" s="11">
        <v>0</v>
      </c>
    </row>
    <row r="29" spans="1:5" ht="13.5" customHeight="1">
      <c r="A29" s="6" t="s">
        <v>274</v>
      </c>
      <c r="B29" s="7" t="s">
        <v>275</v>
      </c>
      <c r="C29" s="7"/>
      <c r="D29" s="11">
        <v>0</v>
      </c>
      <c r="E29" s="11">
        <v>0</v>
      </c>
    </row>
    <row r="30" spans="1:5" ht="13.5" customHeight="1">
      <c r="A30" s="6" t="s">
        <v>276</v>
      </c>
      <c r="B30" s="7" t="s">
        <v>277</v>
      </c>
      <c r="C30" s="7"/>
      <c r="D30" s="11">
        <v>0</v>
      </c>
      <c r="E30" s="11">
        <v>0</v>
      </c>
    </row>
    <row r="31" spans="1:5" ht="13.5" customHeight="1">
      <c r="A31" s="6" t="s">
        <v>278</v>
      </c>
      <c r="B31" s="7" t="s">
        <v>279</v>
      </c>
      <c r="C31" s="7"/>
      <c r="D31" s="11">
        <v>-42047938651</v>
      </c>
      <c r="E31" s="11">
        <v>-40088029720</v>
      </c>
    </row>
    <row r="32" spans="1:5" ht="13.5" customHeight="1">
      <c r="A32" s="6" t="s">
        <v>280</v>
      </c>
      <c r="B32" s="7" t="s">
        <v>281</v>
      </c>
      <c r="C32" s="7"/>
      <c r="D32" s="11">
        <v>0</v>
      </c>
      <c r="E32" s="11">
        <v>0</v>
      </c>
    </row>
    <row r="33" spans="1:5" ht="13.5" customHeight="1">
      <c r="A33" s="6" t="s">
        <v>282</v>
      </c>
      <c r="B33" s="7" t="s">
        <v>283</v>
      </c>
      <c r="C33" s="7"/>
      <c r="D33" s="11">
        <v>0</v>
      </c>
      <c r="E33" s="11">
        <v>0</v>
      </c>
    </row>
    <row r="34" spans="1:5" ht="13.5" customHeight="1">
      <c r="A34" s="8" t="s">
        <v>284</v>
      </c>
      <c r="B34" s="7" t="s">
        <v>285</v>
      </c>
      <c r="C34" s="7"/>
      <c r="D34" s="12">
        <f>SUM(D28:D33)</f>
        <v>-42047938651</v>
      </c>
      <c r="E34" s="12">
        <f>SUM(E28:E33)</f>
        <v>-40088029720</v>
      </c>
    </row>
    <row r="35" spans="1:5" ht="13.5" customHeight="1">
      <c r="A35" s="8" t="s">
        <v>286</v>
      </c>
      <c r="B35" s="7" t="s">
        <v>287</v>
      </c>
      <c r="C35" s="7"/>
      <c r="D35" s="12">
        <f>D34+D26+D17</f>
        <v>6804870458</v>
      </c>
      <c r="E35" s="12">
        <f>E34+E26+E17</f>
        <v>377035030</v>
      </c>
    </row>
    <row r="36" spans="1:5" ht="13.5" customHeight="1">
      <c r="A36" s="6" t="s">
        <v>288</v>
      </c>
      <c r="B36" s="7" t="s">
        <v>289</v>
      </c>
      <c r="C36" s="7"/>
      <c r="D36" s="11">
        <v>673658018</v>
      </c>
      <c r="E36" s="11">
        <v>1253951204</v>
      </c>
    </row>
    <row r="37" spans="1:5" ht="13.5" customHeight="1">
      <c r="A37" s="6" t="s">
        <v>290</v>
      </c>
      <c r="B37" s="7" t="s">
        <v>291</v>
      </c>
      <c r="C37" s="7"/>
      <c r="D37" s="11">
        <v>0</v>
      </c>
      <c r="E37" s="11">
        <v>0</v>
      </c>
    </row>
    <row r="38" spans="1:5" ht="13.5" customHeight="1">
      <c r="A38" s="9" t="s">
        <v>292</v>
      </c>
      <c r="B38" s="10" t="s">
        <v>293</v>
      </c>
      <c r="C38" s="10"/>
      <c r="D38" s="13">
        <f>SUM(D35:D37)</f>
        <v>7478528476</v>
      </c>
      <c r="E38" s="13">
        <f>SUM(E35:E37)</f>
        <v>1630986234</v>
      </c>
    </row>
    <row r="40" spans="1:5" s="2" customFormat="1">
      <c r="D40" s="93" t="s">
        <v>300</v>
      </c>
      <c r="E40" s="93"/>
    </row>
    <row r="41" spans="1:5" s="2" customFormat="1">
      <c r="A41" s="2" t="s">
        <v>298</v>
      </c>
      <c r="D41" s="93" t="s">
        <v>299</v>
      </c>
      <c r="E41" s="93"/>
    </row>
  </sheetData>
  <mergeCells count="12">
    <mergeCell ref="D40:E40"/>
    <mergeCell ref="D41:E41"/>
    <mergeCell ref="B7:B8"/>
    <mergeCell ref="C7:C8"/>
    <mergeCell ref="D7:D8"/>
    <mergeCell ref="E7:E8"/>
    <mergeCell ref="A1:B1"/>
    <mergeCell ref="A2:B2"/>
    <mergeCell ref="A3:B3"/>
    <mergeCell ref="C4:D4"/>
    <mergeCell ref="A7:A8"/>
    <mergeCell ref="A5:E5"/>
  </mergeCells>
  <pageMargins left="0.47" right="0.19" top="0.48"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dimension ref="A1:L28"/>
  <sheetViews>
    <sheetView tabSelected="1" workbookViewId="0">
      <selection activeCell="G4" sqref="G4"/>
    </sheetView>
  </sheetViews>
  <sheetFormatPr defaultRowHeight="12"/>
  <cols>
    <col min="1" max="1" width="4.28515625" customWidth="1"/>
    <col min="2" max="2" width="25.7109375" customWidth="1"/>
    <col min="4" max="6" width="15.85546875" customWidth="1"/>
  </cols>
  <sheetData>
    <row r="1" spans="1:12" s="47" customFormat="1" ht="15">
      <c r="A1" s="45" t="s">
        <v>347</v>
      </c>
      <c r="B1" s="46"/>
      <c r="C1" s="46"/>
      <c r="D1" s="109" t="s">
        <v>348</v>
      </c>
      <c r="E1" s="110"/>
      <c r="F1" s="110"/>
      <c r="G1" s="110"/>
    </row>
    <row r="2" spans="1:12" s="47" customFormat="1" ht="15.75">
      <c r="A2" s="45" t="s">
        <v>349</v>
      </c>
      <c r="B2" s="46"/>
      <c r="C2" s="46"/>
      <c r="D2" s="111" t="s">
        <v>350</v>
      </c>
      <c r="E2" s="112"/>
      <c r="F2" s="112"/>
      <c r="G2" s="112"/>
    </row>
    <row r="3" spans="1:12" s="47" customFormat="1" ht="15.75">
      <c r="A3" s="46"/>
      <c r="B3" s="48" t="s">
        <v>351</v>
      </c>
      <c r="C3" s="46"/>
      <c r="D3" s="46"/>
      <c r="E3" s="46"/>
      <c r="F3" s="46"/>
      <c r="G3" s="49" t="s">
        <v>379</v>
      </c>
    </row>
    <row r="4" spans="1:12" s="47" customFormat="1" ht="15">
      <c r="A4" s="46"/>
      <c r="B4" s="46"/>
      <c r="C4" s="46"/>
      <c r="D4" s="46"/>
      <c r="E4" s="46"/>
      <c r="F4" s="46"/>
      <c r="G4" s="46"/>
    </row>
    <row r="5" spans="1:12" s="47" customFormat="1" ht="20.25">
      <c r="A5" s="46"/>
      <c r="B5" s="113" t="s">
        <v>352</v>
      </c>
      <c r="C5" s="114"/>
      <c r="D5" s="114"/>
      <c r="E5" s="114"/>
      <c r="F5" s="114"/>
      <c r="G5" s="114"/>
    </row>
    <row r="6" spans="1:12" s="47" customFormat="1" ht="18.75">
      <c r="A6" s="46"/>
      <c r="B6" s="115" t="s">
        <v>378</v>
      </c>
      <c r="C6" s="116"/>
      <c r="D6" s="116"/>
      <c r="E6" s="116"/>
      <c r="F6" s="116"/>
      <c r="G6" s="116"/>
    </row>
    <row r="7" spans="1:12" s="47" customFormat="1" ht="15">
      <c r="A7" s="46"/>
      <c r="B7" s="46"/>
      <c r="C7" s="46"/>
      <c r="D7" s="46"/>
      <c r="E7" s="46"/>
      <c r="F7" s="46"/>
      <c r="G7" s="46"/>
    </row>
    <row r="8" spans="1:12" s="47" customFormat="1" ht="20.25">
      <c r="A8" s="46"/>
      <c r="B8" s="50" t="s">
        <v>353</v>
      </c>
      <c r="C8" s="51" t="s">
        <v>354</v>
      </c>
      <c r="D8" s="46"/>
      <c r="E8" s="46"/>
      <c r="F8" s="46"/>
      <c r="G8" s="46"/>
    </row>
    <row r="9" spans="1:12" s="47" customFormat="1" ht="15.75">
      <c r="A9" s="46"/>
      <c r="B9" s="46"/>
      <c r="C9" s="51" t="s">
        <v>355</v>
      </c>
      <c r="D9" s="46"/>
      <c r="E9" s="46"/>
      <c r="F9" s="46"/>
      <c r="G9" s="46"/>
    </row>
    <row r="10" spans="1:12" s="47" customFormat="1" ht="37.5" customHeight="1">
      <c r="A10" s="46"/>
      <c r="B10" s="117" t="s">
        <v>356</v>
      </c>
      <c r="C10" s="118"/>
      <c r="D10" s="118"/>
      <c r="E10" s="118"/>
      <c r="F10" s="118"/>
      <c r="G10" s="118"/>
    </row>
    <row r="11" spans="1:12" s="47" customFormat="1" ht="33.75" customHeight="1">
      <c r="A11" s="46"/>
      <c r="B11" s="117" t="s">
        <v>377</v>
      </c>
      <c r="C11" s="118"/>
      <c r="D11" s="118"/>
      <c r="E11" s="118"/>
      <c r="F11" s="118"/>
      <c r="G11" s="118"/>
    </row>
    <row r="12" spans="1:12" s="47" customFormat="1" ht="15.75">
      <c r="A12" s="46"/>
      <c r="B12" s="52" t="s">
        <v>357</v>
      </c>
      <c r="C12" s="46"/>
      <c r="D12" s="46"/>
      <c r="E12" s="46"/>
      <c r="F12" s="46"/>
      <c r="G12" s="46"/>
    </row>
    <row r="13" spans="1:12" s="47" customFormat="1" ht="15">
      <c r="A13" s="46"/>
      <c r="B13" s="46"/>
      <c r="C13" s="46"/>
      <c r="D13" s="46"/>
      <c r="E13" s="46"/>
      <c r="F13" s="46"/>
      <c r="G13" s="46"/>
    </row>
    <row r="14" spans="1:12" s="47" customFormat="1" ht="22.5" customHeight="1">
      <c r="A14" s="53" t="s">
        <v>358</v>
      </c>
      <c r="B14" s="53" t="s">
        <v>2</v>
      </c>
      <c r="C14" s="53" t="s">
        <v>359</v>
      </c>
      <c r="D14" s="53" t="s">
        <v>375</v>
      </c>
      <c r="E14" s="53" t="s">
        <v>376</v>
      </c>
      <c r="F14" s="53" t="s">
        <v>360</v>
      </c>
      <c r="G14" s="53" t="s">
        <v>361</v>
      </c>
      <c r="H14" s="54"/>
      <c r="I14" s="54"/>
      <c r="J14" s="54"/>
      <c r="K14" s="54"/>
      <c r="L14" s="54"/>
    </row>
    <row r="15" spans="1:12" s="47" customFormat="1" ht="20.25" customHeight="1">
      <c r="A15" s="55">
        <v>1</v>
      </c>
      <c r="B15" s="56" t="s">
        <v>362</v>
      </c>
      <c r="C15" s="57" t="s">
        <v>363</v>
      </c>
      <c r="D15" s="58">
        <f>15098237-5694644</f>
        <v>9403593</v>
      </c>
      <c r="E15" s="58">
        <v>10234804</v>
      </c>
      <c r="F15" s="58">
        <f>D15-E15</f>
        <v>-831211</v>
      </c>
      <c r="G15" s="73">
        <f>D15/E15*100</f>
        <v>91.878584094038345</v>
      </c>
      <c r="H15" s="59"/>
      <c r="I15" s="59"/>
      <c r="J15" s="59"/>
      <c r="K15" s="46"/>
      <c r="L15" s="46"/>
    </row>
    <row r="16" spans="1:12" s="47" customFormat="1" ht="20.25" customHeight="1">
      <c r="A16" s="60">
        <v>2</v>
      </c>
      <c r="B16" s="61" t="s">
        <v>364</v>
      </c>
      <c r="C16" s="62" t="s">
        <v>365</v>
      </c>
      <c r="D16" s="63">
        <f>'BC KQKD'!D11+'BC KQKD'!D14+'BC KQKD'!D21</f>
        <v>50810634782</v>
      </c>
      <c r="E16" s="63">
        <f>'BC KQKD'!E11+'BC KQKD'!E14+'BC KQKD'!E21</f>
        <v>57893369545</v>
      </c>
      <c r="F16" s="63">
        <f t="shared" ref="F16:F20" si="0">D16-E16</f>
        <v>-7082734763</v>
      </c>
      <c r="G16" s="74">
        <f t="shared" ref="G16:G20" si="1">D16/E16*100</f>
        <v>87.765896477152438</v>
      </c>
      <c r="H16" s="59"/>
      <c r="I16" s="59"/>
      <c r="J16" s="59"/>
      <c r="K16" s="46"/>
      <c r="L16" s="46"/>
    </row>
    <row r="17" spans="1:12" s="47" customFormat="1" ht="20.25" customHeight="1">
      <c r="A17" s="60">
        <v>3</v>
      </c>
      <c r="B17" s="61" t="s">
        <v>366</v>
      </c>
      <c r="C17" s="62" t="s">
        <v>365</v>
      </c>
      <c r="D17" s="63">
        <f>D16-D18</f>
        <v>48466736450</v>
      </c>
      <c r="E17" s="63">
        <f>E16-E18</f>
        <v>55688306043</v>
      </c>
      <c r="F17" s="63">
        <f t="shared" si="0"/>
        <v>-7221569593</v>
      </c>
      <c r="G17" s="74">
        <f t="shared" si="1"/>
        <v>87.032161496483965</v>
      </c>
      <c r="H17" s="46"/>
      <c r="I17" s="46"/>
      <c r="J17" s="46"/>
      <c r="K17" s="46"/>
      <c r="L17" s="46"/>
    </row>
    <row r="18" spans="1:12" s="47" customFormat="1" ht="20.25" customHeight="1">
      <c r="A18" s="60">
        <v>4</v>
      </c>
      <c r="B18" s="61" t="s">
        <v>367</v>
      </c>
      <c r="C18" s="62" t="s">
        <v>365</v>
      </c>
      <c r="D18" s="64">
        <f>'BC KQKD'!D24</f>
        <v>2343898332</v>
      </c>
      <c r="E18" s="64">
        <f>'BC KQKD'!E24</f>
        <v>2205063502</v>
      </c>
      <c r="F18" s="64">
        <f t="shared" si="0"/>
        <v>138834830</v>
      </c>
      <c r="G18" s="75">
        <f t="shared" si="1"/>
        <v>106.29618284798039</v>
      </c>
      <c r="H18" s="46"/>
      <c r="I18" s="46"/>
      <c r="J18" s="46"/>
      <c r="K18" s="46"/>
      <c r="L18" s="46"/>
    </row>
    <row r="19" spans="1:12" s="47" customFormat="1" ht="20.25" customHeight="1">
      <c r="A19" s="60">
        <v>5</v>
      </c>
      <c r="B19" s="61" t="s">
        <v>368</v>
      </c>
      <c r="C19" s="62" t="s">
        <v>369</v>
      </c>
      <c r="D19" s="65">
        <f>D16/D15</f>
        <v>5403.3213455750374</v>
      </c>
      <c r="E19" s="65">
        <f>E16/E15</f>
        <v>5656.5196114161054</v>
      </c>
      <c r="F19" s="65">
        <f t="shared" si="0"/>
        <v>-253.19826584106795</v>
      </c>
      <c r="G19" s="65">
        <f t="shared" si="1"/>
        <v>95.523779934748958</v>
      </c>
      <c r="H19" s="46"/>
      <c r="I19" s="46"/>
      <c r="J19" s="46"/>
      <c r="K19" s="46"/>
      <c r="L19" s="46"/>
    </row>
    <row r="20" spans="1:12" s="47" customFormat="1" ht="20.25" customHeight="1">
      <c r="A20" s="66">
        <v>6</v>
      </c>
      <c r="B20" s="67" t="s">
        <v>370</v>
      </c>
      <c r="C20" s="66" t="s">
        <v>369</v>
      </c>
      <c r="D20" s="68">
        <f>D17/D15</f>
        <v>5154.065733172416</v>
      </c>
      <c r="E20" s="68">
        <f>E17/E15</f>
        <v>5441.0720559963829</v>
      </c>
      <c r="F20" s="68">
        <f t="shared" si="0"/>
        <v>-287.00632282396691</v>
      </c>
      <c r="G20" s="68">
        <f t="shared" si="1"/>
        <v>94.725187980047636</v>
      </c>
      <c r="H20" s="52"/>
      <c r="I20" s="52"/>
      <c r="J20" s="52"/>
      <c r="K20" s="52"/>
      <c r="L20" s="52"/>
    </row>
    <row r="21" spans="1:12" s="47" customFormat="1" ht="15">
      <c r="A21" s="46"/>
      <c r="B21" s="46"/>
      <c r="C21" s="46"/>
      <c r="D21" s="46"/>
      <c r="E21" s="46"/>
      <c r="F21" s="46"/>
      <c r="G21" s="46"/>
      <c r="H21" s="46"/>
      <c r="I21" s="46"/>
      <c r="J21" s="46"/>
      <c r="K21" s="46"/>
      <c r="L21" s="46"/>
    </row>
    <row r="22" spans="1:12" s="47" customFormat="1" ht="15.75">
      <c r="A22" s="46"/>
      <c r="B22" s="69" t="s">
        <v>371</v>
      </c>
      <c r="C22" s="46"/>
      <c r="D22" s="46"/>
      <c r="E22" s="46"/>
      <c r="F22" s="46"/>
      <c r="G22" s="46"/>
      <c r="H22" s="46"/>
      <c r="I22" s="46"/>
      <c r="J22" s="46"/>
      <c r="K22" s="46"/>
      <c r="L22" s="46"/>
    </row>
    <row r="23" spans="1:12" s="47" customFormat="1" ht="15">
      <c r="A23" s="46"/>
      <c r="B23" s="46"/>
      <c r="C23" s="46"/>
      <c r="D23" s="46"/>
      <c r="E23" s="70" t="s">
        <v>294</v>
      </c>
      <c r="F23" s="70"/>
      <c r="G23" s="46"/>
      <c r="H23" s="46"/>
      <c r="I23" s="46"/>
      <c r="J23" s="46"/>
      <c r="K23" s="46"/>
      <c r="L23" s="46"/>
    </row>
    <row r="24" spans="1:12" s="47" customFormat="1" ht="15">
      <c r="A24" s="46"/>
      <c r="B24" s="46"/>
      <c r="C24" s="46"/>
      <c r="D24" s="46"/>
      <c r="E24" s="46"/>
      <c r="F24" s="46"/>
      <c r="G24" s="46"/>
      <c r="H24" s="46"/>
      <c r="I24" s="46"/>
      <c r="J24" s="46"/>
      <c r="K24" s="46"/>
      <c r="L24" s="46"/>
    </row>
    <row r="25" spans="1:12" s="47" customFormat="1" ht="15.75">
      <c r="A25" s="46"/>
      <c r="B25" s="46"/>
      <c r="C25" s="46"/>
      <c r="D25" s="105"/>
      <c r="E25" s="106"/>
      <c r="F25" s="106"/>
      <c r="G25" s="106"/>
      <c r="H25" s="46"/>
      <c r="I25" s="46"/>
      <c r="J25" s="46"/>
      <c r="K25" s="46"/>
      <c r="L25" s="46"/>
    </row>
    <row r="26" spans="1:12" s="47" customFormat="1" ht="15.75">
      <c r="A26" s="71" t="s">
        <v>372</v>
      </c>
      <c r="B26" s="72"/>
      <c r="C26" s="46"/>
      <c r="D26" s="107"/>
      <c r="E26" s="108"/>
      <c r="F26" s="108"/>
      <c r="G26" s="108"/>
      <c r="H26" s="46"/>
      <c r="I26" s="46"/>
      <c r="J26" s="46"/>
      <c r="K26" s="46"/>
      <c r="L26" s="46"/>
    </row>
    <row r="27" spans="1:12" s="47" customFormat="1" ht="15">
      <c r="A27" s="72"/>
      <c r="B27" s="45" t="s">
        <v>373</v>
      </c>
      <c r="C27" s="46"/>
      <c r="D27" s="46"/>
      <c r="E27" s="46"/>
      <c r="F27" s="46"/>
      <c r="G27" s="46"/>
      <c r="H27" s="46"/>
      <c r="I27" s="46"/>
      <c r="J27" s="46"/>
      <c r="K27" s="46"/>
      <c r="L27" s="46"/>
    </row>
    <row r="28" spans="1:12" s="47" customFormat="1" ht="15">
      <c r="A28" s="72"/>
      <c r="B28" s="45" t="s">
        <v>374</v>
      </c>
      <c r="C28" s="46"/>
      <c r="D28" s="46"/>
      <c r="E28" s="46"/>
      <c r="F28" s="46"/>
      <c r="G28" s="46"/>
      <c r="H28" s="46"/>
      <c r="I28" s="46"/>
      <c r="J28" s="46"/>
      <c r="K28" s="46"/>
      <c r="L28" s="46"/>
    </row>
  </sheetData>
  <mergeCells count="8">
    <mergeCell ref="D25:G25"/>
    <mergeCell ref="D26:G26"/>
    <mergeCell ref="D1:G1"/>
    <mergeCell ref="D2:G2"/>
    <mergeCell ref="B5:G5"/>
    <mergeCell ref="B6:G6"/>
    <mergeCell ref="B10:G10"/>
    <mergeCell ref="B11:G11"/>
  </mergeCells>
  <pageMargins left="0.53" right="0.3" top="0.42" bottom="0.34"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F25"/>
  <sheetViews>
    <sheetView workbookViewId="0">
      <selection activeCell="E19" sqref="E19"/>
    </sheetView>
  </sheetViews>
  <sheetFormatPr defaultRowHeight="12"/>
  <cols>
    <col min="1" max="1" width="2.5703125" customWidth="1"/>
    <col min="2" max="2" width="33.42578125" customWidth="1"/>
    <col min="3" max="6" width="15" customWidth="1"/>
  </cols>
  <sheetData>
    <row r="1" spans="1:6" s="47" customFormat="1" ht="15">
      <c r="A1" s="76" t="s">
        <v>347</v>
      </c>
      <c r="B1" s="77"/>
      <c r="C1" s="77"/>
      <c r="D1" s="121" t="s">
        <v>348</v>
      </c>
      <c r="E1" s="122"/>
      <c r="F1" s="122"/>
    </row>
    <row r="2" spans="1:6" s="47" customFormat="1" ht="15.75">
      <c r="A2" s="78" t="s">
        <v>349</v>
      </c>
      <c r="B2" s="79"/>
      <c r="C2" s="77"/>
      <c r="D2" s="123" t="s">
        <v>350</v>
      </c>
      <c r="E2" s="124"/>
      <c r="F2" s="124"/>
    </row>
    <row r="3" spans="1:6" s="47" customFormat="1" ht="15.75">
      <c r="A3" s="77"/>
      <c r="B3" s="80" t="s">
        <v>380</v>
      </c>
      <c r="C3" s="77"/>
      <c r="D3" s="77"/>
      <c r="E3" s="77"/>
      <c r="F3" s="81" t="s">
        <v>379</v>
      </c>
    </row>
    <row r="4" spans="1:6" s="47" customFormat="1" ht="15.75">
      <c r="A4" s="77"/>
      <c r="B4" s="82" t="s">
        <v>381</v>
      </c>
      <c r="C4" s="77"/>
      <c r="D4" s="77"/>
      <c r="E4" s="77"/>
      <c r="F4" s="77"/>
    </row>
    <row r="5" spans="1:6" s="47" customFormat="1" ht="15">
      <c r="A5" s="77"/>
      <c r="B5" s="77"/>
      <c r="C5" s="77"/>
      <c r="D5" s="77"/>
      <c r="E5" s="77"/>
      <c r="F5" s="77"/>
    </row>
    <row r="6" spans="1:6" s="47" customFormat="1" ht="20.25">
      <c r="A6" s="77"/>
      <c r="B6" s="83" t="s">
        <v>353</v>
      </c>
      <c r="C6" s="84" t="s">
        <v>354</v>
      </c>
      <c r="D6" s="77"/>
      <c r="E6" s="77"/>
      <c r="F6" s="77"/>
    </row>
    <row r="7" spans="1:6" s="47" customFormat="1" ht="15.75">
      <c r="A7" s="77"/>
      <c r="B7" s="77"/>
      <c r="C7" s="84" t="s">
        <v>355</v>
      </c>
      <c r="D7" s="77"/>
      <c r="E7" s="77"/>
      <c r="F7" s="77"/>
    </row>
    <row r="8" spans="1:6" s="47" customFormat="1" ht="26.25" customHeight="1">
      <c r="A8" s="77"/>
      <c r="B8" s="119" t="s">
        <v>382</v>
      </c>
      <c r="C8" s="120"/>
      <c r="D8" s="120"/>
      <c r="E8" s="120"/>
      <c r="F8" s="120"/>
    </row>
    <row r="9" spans="1:6" s="47" customFormat="1" ht="15.75">
      <c r="A9" s="77"/>
      <c r="B9" s="119" t="s">
        <v>383</v>
      </c>
      <c r="C9" s="120"/>
      <c r="D9" s="120"/>
      <c r="E9" s="120"/>
      <c r="F9" s="120"/>
    </row>
    <row r="10" spans="1:6" s="47" customFormat="1" ht="15.75">
      <c r="A10" s="77"/>
      <c r="B10" s="119" t="s">
        <v>384</v>
      </c>
      <c r="C10" s="120"/>
      <c r="D10" s="120"/>
      <c r="E10" s="120"/>
      <c r="F10" s="120"/>
    </row>
    <row r="11" spans="1:6" s="47" customFormat="1" ht="15.75">
      <c r="A11" s="77"/>
      <c r="B11" s="119" t="s">
        <v>385</v>
      </c>
      <c r="C11" s="120"/>
      <c r="D11" s="120"/>
      <c r="E11" s="120"/>
      <c r="F11" s="120"/>
    </row>
    <row r="12" spans="1:6" s="47" customFormat="1" ht="15.75">
      <c r="A12" s="77"/>
      <c r="B12" s="119" t="s">
        <v>386</v>
      </c>
      <c r="C12" s="120"/>
      <c r="D12" s="120"/>
      <c r="E12" s="120"/>
      <c r="F12" s="120"/>
    </row>
    <row r="13" spans="1:6" s="47" customFormat="1" ht="15.75">
      <c r="A13" s="77"/>
      <c r="B13" s="119" t="s">
        <v>387</v>
      </c>
      <c r="C13" s="120"/>
      <c r="D13" s="120"/>
      <c r="E13" s="120"/>
      <c r="F13" s="120"/>
    </row>
    <row r="14" spans="1:6" s="47" customFormat="1" ht="39" customHeight="1">
      <c r="A14" s="77"/>
      <c r="B14" s="119" t="s">
        <v>394</v>
      </c>
      <c r="C14" s="120"/>
      <c r="D14" s="120"/>
      <c r="E14" s="120"/>
      <c r="F14" s="120"/>
    </row>
    <row r="15" spans="1:6" s="47" customFormat="1" ht="56.25" customHeight="1">
      <c r="A15" s="77"/>
      <c r="B15" s="119" t="s">
        <v>388</v>
      </c>
      <c r="C15" s="120"/>
      <c r="D15" s="120"/>
      <c r="E15" s="120"/>
      <c r="F15" s="120"/>
    </row>
    <row r="16" spans="1:6" s="47" customFormat="1" ht="15.75">
      <c r="A16" s="77"/>
      <c r="B16" s="119" t="s">
        <v>389</v>
      </c>
      <c r="C16" s="120"/>
      <c r="D16" s="120"/>
      <c r="E16" s="120"/>
      <c r="F16" s="120"/>
    </row>
    <row r="17" spans="1:6" s="47" customFormat="1" ht="36.75" customHeight="1">
      <c r="A17" s="77"/>
      <c r="B17" s="119" t="s">
        <v>390</v>
      </c>
      <c r="C17" s="120"/>
      <c r="D17" s="120"/>
      <c r="E17" s="120"/>
      <c r="F17" s="120"/>
    </row>
    <row r="18" spans="1:6" s="47" customFormat="1" ht="15">
      <c r="A18" s="77"/>
      <c r="B18" s="77"/>
      <c r="C18" s="77"/>
      <c r="D18" s="77"/>
      <c r="E18" s="77"/>
      <c r="F18" s="77"/>
    </row>
    <row r="19" spans="1:6" s="47" customFormat="1" ht="15.75">
      <c r="A19" s="77"/>
      <c r="B19" s="85" t="s">
        <v>391</v>
      </c>
      <c r="C19" s="77"/>
      <c r="D19" s="77"/>
      <c r="E19" s="77"/>
      <c r="F19" s="77"/>
    </row>
    <row r="20" spans="1:6" s="47" customFormat="1" ht="22.5" customHeight="1">
      <c r="A20" s="77"/>
      <c r="B20" s="77"/>
      <c r="C20" s="77"/>
      <c r="D20" s="77"/>
      <c r="E20" s="86" t="s">
        <v>392</v>
      </c>
      <c r="F20" s="77"/>
    </row>
    <row r="21" spans="1:6" s="47" customFormat="1" ht="15">
      <c r="A21" s="77"/>
      <c r="B21" s="77"/>
      <c r="C21" s="77"/>
      <c r="D21" s="77"/>
      <c r="E21" s="77"/>
      <c r="F21" s="77"/>
    </row>
    <row r="22" spans="1:6" s="47" customFormat="1" ht="15.75">
      <c r="A22" s="77"/>
      <c r="B22" s="77"/>
      <c r="C22" s="77"/>
      <c r="D22" s="77"/>
      <c r="E22" s="87"/>
      <c r="F22" s="77"/>
    </row>
    <row r="23" spans="1:6" s="47" customFormat="1" ht="15">
      <c r="A23" s="78" t="s">
        <v>372</v>
      </c>
      <c r="B23" s="88"/>
      <c r="C23" s="77"/>
      <c r="D23" s="77"/>
      <c r="E23" s="77"/>
      <c r="F23" s="77"/>
    </row>
    <row r="24" spans="1:6" s="47" customFormat="1" ht="15">
      <c r="A24" s="88"/>
      <c r="B24" s="76" t="s">
        <v>373</v>
      </c>
      <c r="C24" s="77"/>
      <c r="D24" s="77"/>
      <c r="E24" s="77"/>
      <c r="F24" s="77"/>
    </row>
    <row r="25" spans="1:6" s="47" customFormat="1" ht="15.75">
      <c r="A25" s="88"/>
      <c r="B25" s="76" t="s">
        <v>374</v>
      </c>
      <c r="C25" s="77"/>
      <c r="D25" s="77"/>
      <c r="E25" s="89" t="s">
        <v>393</v>
      </c>
      <c r="F25" s="77"/>
    </row>
  </sheetData>
  <mergeCells count="12">
    <mergeCell ref="B17:F17"/>
    <mergeCell ref="D1:F1"/>
    <mergeCell ref="D2:F2"/>
    <mergeCell ref="B8:F8"/>
    <mergeCell ref="B9:F9"/>
    <mergeCell ref="B10:F10"/>
    <mergeCell ref="B11:F11"/>
    <mergeCell ref="B12:F12"/>
    <mergeCell ref="B13:F13"/>
    <mergeCell ref="B14:F14"/>
    <mergeCell ref="B15:F15"/>
    <mergeCell ref="B16:F16"/>
  </mergeCells>
  <pageMargins left="0.7" right="0.19" top="0.51" bottom="0.31" header="0.3" footer="0.45"/>
  <pageSetup paperSize="9"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RkkCuYKFx/l9xTGng7dRsDPdngY=</DigestValue>
    </Reference>
    <Reference URI="#idOfficeObject" Type="http://www.w3.org/2000/09/xmldsig#Object">
      <DigestMethod Algorithm="http://www.w3.org/2000/09/xmldsig#sha1"/>
      <DigestValue>G3MnDgWhQX8Tx3+3dpx0MCPD4EA=</DigestValue>
    </Reference>
  </SignedInfo>
  <SignatureValue>
    HbYoxrzG5Gm4XrVTugGdiOE3Gs7lFuez5981MymJxbJWI0wEm9RkAdCgSyq+FdA1b35Ixw5w
    gs9Z8Rpoet7D+tPrSKnP/vGotgh0GBovjTAXfaD5t8ZhCR28u0cgvaSpMp2rj0H9rD+3DF/g
    X7cXlmbCxdhmDvXJMOh7+BIdEQE=
  </SignatureValue>
  <KeyInfo>
    <KeyValue>
      <RSAKeyValue>
        <Modulus>
            1b+l6tseeBbLNP9KnqprM+XENjPhGPazD01kCA4PIZd5X3qhjfCnPkdYL3R7m5CYhv3AVom6
            uiD3TNsYWMoka7hjtjhfJsU6HBmIS+1UA97n9RZ8KiPtaFuhFxr2bz+DykQc9j4wH9xSdtPl
            a6nvpqdGEpredZP0DXy58Fdnpcc=
          </Modulus>
        <Exponent>AQAB</Exponent>
      </RSAKeyValue>
    </KeyValue>
    <X509Data>
      <X509Certificate>
          MIIGdDCCBFygAwIBAgIQVAEIcEWLXE7tahPEVXzgUTANBgkqhkiG9w0BAQUFADBpMQswCQYD
          VQQGEwJWTjETMBEGA1UEChMKVk5QVCBHcm91cDEeMBwGA1UECxMVVk5QVC1DQSBUcnVzdCBO
          ZXR3b3JrMSUwIwYDVQQDExxWTlBUIENlcnRpZmljYXRpb24gQXV0aG9yaXR5MB4XDTE0MDQy
          OTAyMTQwMFoXDTE2MDQyNTA5MjMwMFowggE4MQswCQYDVQQGEwJWTjEVMBMGA1UECAwMSOG6
          okkgUEjDkk5HMRUwEwYDVQQHDAxI4buSTkcgQsOATkcxODA2BgNVBAoML0PDlE5HIFRZIEPh
          u5QgUEjhuqZOIFZJQ0VNIEJBTyBCw4wgSOG6okkgUEjDkk5HMSEwHwYDVQQLDBhUw4BJIENI
          w41OSCAtIEvhur4gVE/DgU4xITAfBgNVBAsMGFTDgEkgQ0jDjU5IIC0gS+G6viBUT8OBTjEh
          MB8GA1UECwwYVMOASSBDSMONTkggLSBL4bq+IFRPw4FOMR0wGwYDVQQMDBRL4bq+IFRPw4FO
          IFRSxq/hu55ORzEZMBcGA1UEAwwQSE/DgE5HIEtJTSBZ4bq+TjEeMBwGCgmSJomT8ixkAQEM
          DkNNTkQ6MDMwNjUwMTg0MIGfMA0GCSqGSIb3DQEBAQUAA4GNADCBiQKBgQDVv6Xq2x54Fss0
          /0qeqmsz5cQ2M+EY9rMPTWQIDg8hl3lfeqGN8Kc+R1gvdHubkJiG/cBWibq6IPdM2xhYyiRr
          uGO2OF8mxTocGYhL7VQD3uf1FnwqI+1oW6EXGvZvP4PKRBz2PjAf3FJ20+Vrqe+mp0YSmt51
          k/QNfLnwV2elxwIDAQABo4IByTCCAcUwcAYIKwYBBQUHAQEEZDBiMDIGCCsGAQUFBzAChiZo
          dHRwOi8vcHViLnZucHQtY2Eudm4vY2VydHMvdm5wdGNhLmNlcjAsBggrBgEFBQcwAYYgaHR0
          cDovL29jc3Audm5wdC1jYS52bi9yZXNwb25kZXIwHQYDVR0OBBYEFDQ2be8h8txvMLn1iQvE
          3Eldz80DMAwGA1UdEwEB/wQCMAAwHwYDVR0jBBgwFoAUBmnA1dUCihWNRn3pfOJoClWsaq8w
          bAYDVR0gBGUwYzBhBg4rBgEEAYHtAwEBAwEDAjBPMCYGCCsGAQUFBwICMBoeGABTAEkARAAt
          AFAAMQAuADAALQA1ADEAbTAlBggrBgEFBQcCARYZaHR0cDovL3B1Yi52bnB0LWNhLnZuL3Jw
          YTAxBgNVHR8EKjAoMCagJKAihiBodHRwOi8vY3JsLnZucHQtY2Eudm4vdm5wdGNhLmNybDAO
          BgNVHQ8BAf8EBAMCBPAwNAYDVR0lBC0wKwYIKwYBBQUHAwIGCCsGAQUFBwMEBgorBgEEAYI3
          CgMMBgkqhkiG9y8BAQUwHAYDVR0RBBUwE4EReWVuaGNwY0BnbWFpbC5jb20wDQYJKoZIhvcN
          AQEFBQADggIBAHVZ2R6ulia6+B4tev3cNmSu+9pSup2eqWyLdQd0ARnpHHvaiuJ/fQ0zeh85
          eYWMS3q/TOQ3JhHe06dYFTcevTGhEZ4c591psH+ulFt18FrkSA2mmuCvz/RrvORaiMbuJhnd
          fzy5F/+wU0I8bV/fZRsCcHqoYeLbJ3iAyk5jMqtk9F+oHduvdo4rDA2YNU2C/NvdHj6zYrXH
          3UyfYUW+cX0CPJ5NdglbIx9rY+Zkv+UJYn1743sIyA6/1GM9h4Ms+1j+dQqLOczAqhIxGSB5
          dpuFwzi5F1pS/AiFortjEZzqmvZmeet7ECtVsTIMC/OyaR/KiNIwouUIvGEt8foxmn9xQDp8
          ENmt21vECjJqp1xF5bcrLrzLUAApIz5qa0kYxIDE5+jf1RcJZ15oMYehB54wkgVF3R0XvssC
          2w+AiUzfh0yUj1HTIa/NJDdp6QuPjYrVMKjfSDoA3f0yf2sSe8sOenw5w9CujYif342AEm6+
          Ul9ZP2UxmsAo06KZ+KP4GQUoXaamPU5/ZLj9PjZ8BVl/nYQjnoqQDGGPEZakERGxMSOK2Dmu
          g6nxPO82xJbbF7hCZmMDRTAFx0g2OEJDeuTPES3PNLf3uqJ6liM9blk9p/xnPCOelhCndc4X
          uTG8lR5s6KM7GEo1WhOTSYAXiV63oJ7rPH6OaFumabPOeUQd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D4YddJbSVFIG4f45ddAiW+J8oL8=</DigestValue>
      </Reference>
      <Reference URI="/xl/calcChain.xml?ContentType=application/vnd.openxmlformats-officedocument.spreadsheetml.calcChain+xml">
        <DigestMethod Algorithm="http://www.w3.org/2000/09/xmldsig#sha1"/>
        <DigestValue>fkt63NRIE74WBcxPt1Rozbh4Swo=</DigestValue>
      </Reference>
      <Reference URI="/xl/printerSettings/printerSettings1.bin?ContentType=application/vnd.openxmlformats-officedocument.spreadsheetml.printerSettings">
        <DigestMethod Algorithm="http://www.w3.org/2000/09/xmldsig#sha1"/>
        <DigestValue>oqc+v+C9ML6tn9uXKOSzDMH8faE=</DigestValue>
      </Reference>
      <Reference URI="/xl/printerSettings/printerSettings2.bin?ContentType=application/vnd.openxmlformats-officedocument.spreadsheetml.printerSettings">
        <DigestMethod Algorithm="http://www.w3.org/2000/09/xmldsig#sha1"/>
        <DigestValue>7O0eaTVf944s6epfRo6RI2zILKg=</DigestValue>
      </Reference>
      <Reference URI="/xl/printerSettings/printerSettings3.bin?ContentType=application/vnd.openxmlformats-officedocument.spreadsheetml.printerSettings">
        <DigestMethod Algorithm="http://www.w3.org/2000/09/xmldsig#sha1"/>
        <DigestValue>oqc+v+C9ML6tn9uXKOSzDMH8faE=</DigestValue>
      </Reference>
      <Reference URI="/xl/printerSettings/printerSettings4.bin?ContentType=application/vnd.openxmlformats-officedocument.spreadsheetml.printerSettings">
        <DigestMethod Algorithm="http://www.w3.org/2000/09/xmldsig#sha1"/>
        <DigestValue>Zq10LwvpGsMP+tfATHhGV4XTiCU=</DigestValue>
      </Reference>
      <Reference URI="/xl/printerSettings/printerSettings5.bin?ContentType=application/vnd.openxmlformats-officedocument.spreadsheetml.printerSettings">
        <DigestMethod Algorithm="http://www.w3.org/2000/09/xmldsig#sha1"/>
        <DigestValue>Zq10LwvpGsMP+tfATHhGV4XTiCU=</DigestValue>
      </Reference>
      <Reference URI="/xl/sharedStrings.xml?ContentType=application/vnd.openxmlformats-officedocument.spreadsheetml.sharedStrings+xml">
        <DigestMethod Algorithm="http://www.w3.org/2000/09/xmldsig#sha1"/>
        <DigestValue>TCACLh/sjoQNQ1j4EDu89S7U/5M=</DigestValue>
      </Reference>
      <Reference URI="/xl/styles.xml?ContentType=application/vnd.openxmlformats-officedocument.spreadsheetml.styles+xml">
        <DigestMethod Algorithm="http://www.w3.org/2000/09/xmldsig#sha1"/>
        <DigestValue>nddCynZc640qtsyElwYHPHDPZg8=</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mmO4694SezF010unF4OIvZdTNQQ=</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sheet1.xml?ContentType=application/vnd.openxmlformats-officedocument.spreadsheetml.worksheet+xml">
        <DigestMethod Algorithm="http://www.w3.org/2000/09/xmldsig#sha1"/>
        <DigestValue>NgH8q6/ZMXSU1LeqsTqWGUGFsSQ=</DigestValue>
      </Reference>
      <Reference URI="/xl/worksheets/sheet2.xml?ContentType=application/vnd.openxmlformats-officedocument.spreadsheetml.worksheet+xml">
        <DigestMethod Algorithm="http://www.w3.org/2000/09/xmldsig#sha1"/>
        <DigestValue>X4Ihiejg6GwuTpCZdh7+dqLSm2I=</DigestValue>
      </Reference>
      <Reference URI="/xl/worksheets/sheet3.xml?ContentType=application/vnd.openxmlformats-officedocument.spreadsheetml.worksheet+xml">
        <DigestMethod Algorithm="http://www.w3.org/2000/09/xmldsig#sha1"/>
        <DigestValue>GH+WX4opaxiErH1Mkkp5sEM3Kj8=</DigestValue>
      </Reference>
      <Reference URI="/xl/worksheets/sheet4.xml?ContentType=application/vnd.openxmlformats-officedocument.spreadsheetml.worksheet+xml">
        <DigestMethod Algorithm="http://www.w3.org/2000/09/xmldsig#sha1"/>
        <DigestValue>DDcyB04+8/HgQnblGCo0fbCzCqo=</DigestValue>
      </Reference>
      <Reference URI="/xl/worksheets/sheet5.xml?ContentType=application/vnd.openxmlformats-officedocument.spreadsheetml.worksheet+xml">
        <DigestMethod Algorithm="http://www.w3.org/2000/09/xmldsig#sha1"/>
        <DigestValue>1jCyVhkBeusms+j41xs9RhMzBLk=</DigestValue>
      </Reference>
    </Manifest>
    <SignatureProperties>
      <SignatureProperty Id="idSignatureTime" Target="#idPackageSignature">
        <mdssi:SignatureTime>
          <mdssi:Format>YYYY-MM-DDThh:mm:ssTZD</mdssi:Format>
          <mdssi:Value>2015-07-20T06:48:06Z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5</vt:i4>
      </vt:variant>
    </vt:vector>
  </HeadingPairs>
  <TitlesOfParts>
    <vt:vector size="5" baseType="lpstr">
      <vt:lpstr> BẢNG CÂN ĐỐI KẾ TOÁN</vt:lpstr>
      <vt:lpstr>BC KQKD</vt:lpstr>
      <vt:lpstr> BÁO CÁO LƯU CHUYỂN TIỀ</vt:lpstr>
      <vt:lpstr>Bản giải trình</vt:lpstr>
      <vt:lpstr>CCTT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leanh</cp:lastModifiedBy>
  <cp:lastPrinted>2015-07-19T02:45:19Z</cp:lastPrinted>
  <dcterms:created xsi:type="dcterms:W3CDTF">2015-07-17T09:47:27Z</dcterms:created>
  <dcterms:modified xsi:type="dcterms:W3CDTF">2015-07-20T06:48:06Z</dcterms:modified>
</cp:coreProperties>
</file>