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195" windowHeight="9210"/>
  </bookViews>
  <sheets>
    <sheet name="kqkd hn q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D11" s="1"/>
  <c r="D20"/>
  <c r="E11"/>
  <c r="E17"/>
  <c r="E20"/>
  <c r="E21"/>
  <c r="G22"/>
  <c r="I22"/>
  <c r="H9"/>
  <c r="H11" s="1"/>
  <c r="H20"/>
  <c r="G8"/>
  <c r="I8" s="1"/>
  <c r="G9"/>
  <c r="I9" s="1"/>
  <c r="G10"/>
  <c r="I10" s="1"/>
  <c r="G12"/>
  <c r="I12" s="1"/>
  <c r="G13"/>
  <c r="I13" s="1"/>
  <c r="I14"/>
  <c r="G15"/>
  <c r="I15"/>
  <c r="G16"/>
  <c r="I16"/>
  <c r="G18"/>
  <c r="I18"/>
  <c r="G19"/>
  <c r="I19"/>
  <c r="G20"/>
  <c r="I20"/>
  <c r="G23"/>
  <c r="I23"/>
  <c r="I25"/>
  <c r="G26"/>
  <c r="I26" s="1"/>
  <c r="G7"/>
  <c r="I7" s="1"/>
  <c r="J7"/>
  <c r="E24"/>
  <c r="J23"/>
  <c r="J22"/>
  <c r="J20"/>
  <c r="J19"/>
  <c r="J18"/>
  <c r="J16"/>
  <c r="J15"/>
  <c r="J14"/>
  <c r="J13"/>
  <c r="J12"/>
  <c r="J10"/>
  <c r="J9"/>
  <c r="J8"/>
  <c r="J11" l="1"/>
  <c r="H17"/>
  <c r="D17"/>
  <c r="G11"/>
  <c r="I11" s="1"/>
  <c r="G17" l="1"/>
  <c r="I17" s="1"/>
  <c r="D21"/>
  <c r="J17"/>
  <c r="H21"/>
  <c r="H24" l="1"/>
  <c r="J24" s="1"/>
  <c r="J21"/>
  <c r="G21"/>
  <c r="D24"/>
  <c r="I21" l="1"/>
  <c r="I24" s="1"/>
  <c r="G24"/>
</calcChain>
</file>

<file path=xl/sharedStrings.xml><?xml version="1.0" encoding="utf-8"?>
<sst xmlns="http://schemas.openxmlformats.org/spreadsheetml/2006/main" count="45" uniqueCount="44">
  <si>
    <t>c«ng ty CP S¸ch- TBTH  Hµ TÜnh</t>
  </si>
  <si>
    <t>§C: sè 58 Phan §×nh Phïng - P. Nam Hµà - TP Hµ TÜnh</t>
  </si>
  <si>
    <t>ChØ tiªu</t>
  </si>
  <si>
    <t>M·
sè</t>
  </si>
  <si>
    <t>ThuyÕt minh</t>
  </si>
  <si>
    <t xml:space="preserve">Quý I </t>
  </si>
  <si>
    <t xml:space="preserve">Luỹ kế cả năm </t>
  </si>
  <si>
    <t>Năm 2016</t>
  </si>
  <si>
    <t>Năm 2015</t>
  </si>
  <si>
    <t>1. Doanh thu b¸n hµng vµ cung cÊp dÞch vô</t>
  </si>
  <si>
    <t>2. C¸c kho¶n gi¶m trõ doanh thu</t>
  </si>
  <si>
    <t>3. Doanh thu thuÇn vÒ b¸n hµng vµ cung cÊp dÞch vô
( 10 = 01 - 02 )</t>
  </si>
  <si>
    <t>4. Gi¸ vèn hµng b¸n</t>
  </si>
  <si>
    <t>5. Lîi nhuËn gép vÒ b¸n hµng vµ cung cÊp dÞch vô 
( 20 = 10 - 11 )</t>
  </si>
  <si>
    <t>6. Doanh thu ho¹t ®éng tµi chÝnh</t>
  </si>
  <si>
    <t>7. Chi phÝ tµi chÝnh</t>
  </si>
  <si>
    <t xml:space="preserve">   - Trong ®ã :  Chi phÝ l·i vay</t>
  </si>
  <si>
    <t>8. Chi phÝ b¸n hµng</t>
  </si>
  <si>
    <t>9. Chi phÝ qu¶n lý doanh nghiÖp</t>
  </si>
  <si>
    <t>10. Lîi nhuËn thuÇn tõ ho¹t ®éng kinh doanh
   30 = 20 + (21 - 22) - (24+25)</t>
  </si>
  <si>
    <t>11. Thu nhËp kh¸c</t>
  </si>
  <si>
    <t>12. Chi phÝ kh¸c</t>
  </si>
  <si>
    <t>13. Lîi nhuËn kh¸c ( 40 = 31 - 32 )</t>
  </si>
  <si>
    <t>14. Tæng lîi nhuËn kÕ to¸n tr­íc thuÕ ( 50 = 30 + 40 )</t>
  </si>
  <si>
    <t>15. Chi phÝ thuÕ TNDN hiÖn hµnh</t>
  </si>
  <si>
    <t>16. Chi phÝ thuÕ TNDN ho·n l¹i</t>
  </si>
  <si>
    <t xml:space="preserve">17. Lîi nhuËn sau thuÕ thu nhËp doanh nghiÖp
   ( 60 = 50 - 51 - 52 ) </t>
  </si>
  <si>
    <t>18. L·i c¬ b¶n trªn cæ phiÕu ( * )</t>
  </si>
  <si>
    <t>19. L·i suy gi¶m  trªn cæ phiÕu ( * )</t>
  </si>
  <si>
    <t xml:space="preserve">                             Q.Tæng gi¸m ®èc </t>
  </si>
  <si>
    <t xml:space="preserve">KÕ to¸n tr­ëng </t>
  </si>
  <si>
    <t xml:space="preserve"> KÕ to¸n lËp biÓu</t>
  </si>
  <si>
    <t xml:space="preserve">                                     TrÇn ThÞ Thu Hµ</t>
  </si>
  <si>
    <t>NguyÔn ThÞ Thu H»ng</t>
  </si>
  <si>
    <t xml:space="preserve">      Hå ThÞ Hµ</t>
  </si>
  <si>
    <t xml:space="preserve"> quý I  n¨m 2016</t>
  </si>
  <si>
    <t>B¸o c¸o kÕt qu¶ kinh doanh hîp nhÊt</t>
  </si>
  <si>
    <t>quý 1-2016 mÑ</t>
  </si>
  <si>
    <t>quý 1- GD</t>
  </si>
  <si>
    <t>N¨m 2016</t>
  </si>
  <si>
    <t>trïng</t>
  </si>
  <si>
    <t>Ngµy 19 th¸ng 04 n¨m 2016</t>
  </si>
  <si>
    <t>24a</t>
  </si>
  <si>
    <t>24b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</si>
</sst>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#"/>
    <numFmt numFmtId="165" formatCode="_(* #,##0_);_(* \(#,##0\);_(* &quot;-&quot;??_);_(@_)"/>
  </numFmts>
  <fonts count="18">
    <font>
      <sz val="10"/>
      <name val="Arial"/>
    </font>
    <font>
      <sz val="10"/>
      <name val="Arial"/>
    </font>
    <font>
      <b/>
      <sz val="10"/>
      <name val=".VnBook-AntiquaH"/>
      <family val="2"/>
    </font>
    <font>
      <sz val="12"/>
      <name val="Arial"/>
    </font>
    <font>
      <sz val="10"/>
      <name val=".VnTime"/>
      <family val="2"/>
    </font>
    <font>
      <b/>
      <sz val="10"/>
      <name val=".VnArial Narrow"/>
      <family val="2"/>
    </font>
    <font>
      <sz val="14"/>
      <name val=".VnBodoniH"/>
      <family val="2"/>
    </font>
    <font>
      <b/>
      <sz val="12"/>
      <name val=".VnBook-AntiquaH"/>
      <family val="2"/>
    </font>
    <font>
      <b/>
      <sz val="10"/>
      <name val=".VnBook-Antiqua"/>
      <family val="2"/>
    </font>
    <font>
      <b/>
      <sz val="11"/>
      <name val=".VnArial Narrow"/>
      <family val="2"/>
    </font>
    <font>
      <sz val="10"/>
      <name val=".VnBook-Antiqua"/>
      <family val="2"/>
    </font>
    <font>
      <sz val="11"/>
      <name val=".VnArial Narrow"/>
      <family val="2"/>
    </font>
    <font>
      <i/>
      <sz val="10"/>
      <name val=".VnBook-Antiqua"/>
      <family val="2"/>
    </font>
    <font>
      <b/>
      <sz val="12"/>
      <name val=".VnArial Narrow"/>
      <family val="2"/>
    </font>
    <font>
      <i/>
      <sz val="11"/>
      <name val=".VnArial Narrow"/>
      <family val="2"/>
    </font>
    <font>
      <b/>
      <sz val="12"/>
      <name val=".VnArial NarrowH"/>
      <family val="2"/>
    </font>
    <font>
      <b/>
      <sz val="14"/>
      <name val=".VnArial Narrow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2" fillId="0" borderId="0" xfId="2" applyFont="1" applyBorder="1" applyAlignment="1">
      <alignment horizontal="left"/>
    </xf>
    <xf numFmtId="0" fontId="4" fillId="0" borderId="0" xfId="2" applyFont="1" applyBorder="1"/>
    <xf numFmtId="0" fontId="5" fillId="0" borderId="0" xfId="2" applyFont="1" applyBorder="1" applyAlignment="1">
      <alignment horizontal="left"/>
    </xf>
    <xf numFmtId="0" fontId="4" fillId="0" borderId="0" xfId="2" applyFont="1" applyBorder="1" applyAlignment="1"/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2" applyFont="1" applyBorder="1"/>
    <xf numFmtId="164" fontId="8" fillId="0" borderId="9" xfId="2" applyNumberFormat="1" applyFont="1" applyBorder="1" applyAlignment="1">
      <alignment horizontal="center"/>
    </xf>
    <xf numFmtId="3" fontId="10" fillId="0" borderId="9" xfId="2" applyNumberFormat="1" applyFont="1" applyBorder="1"/>
    <xf numFmtId="165" fontId="11" fillId="0" borderId="9" xfId="1" applyNumberFormat="1" applyFont="1" applyBorder="1"/>
    <xf numFmtId="165" fontId="11" fillId="0" borderId="10" xfId="1" applyNumberFormat="1" applyFont="1" applyBorder="1"/>
    <xf numFmtId="0" fontId="10" fillId="0" borderId="11" xfId="2" applyFont="1" applyBorder="1"/>
    <xf numFmtId="164" fontId="10" fillId="0" borderId="12" xfId="2" applyNumberFormat="1" applyFont="1" applyBorder="1" applyAlignment="1">
      <alignment horizontal="center"/>
    </xf>
    <xf numFmtId="3" fontId="10" fillId="0" borderId="12" xfId="2" applyNumberFormat="1" applyFont="1" applyBorder="1"/>
    <xf numFmtId="165" fontId="11" fillId="0" borderId="12" xfId="1" applyNumberFormat="1" applyFont="1" applyBorder="1"/>
    <xf numFmtId="165" fontId="11" fillId="0" borderId="13" xfId="1" applyNumberFormat="1" applyFont="1" applyBorder="1"/>
    <xf numFmtId="0" fontId="8" fillId="0" borderId="11" xfId="2" applyFont="1" applyBorder="1" applyAlignment="1">
      <alignment wrapText="1"/>
    </xf>
    <xf numFmtId="0" fontId="8" fillId="0" borderId="12" xfId="2" applyFont="1" applyBorder="1" applyAlignment="1">
      <alignment horizontal="center"/>
    </xf>
    <xf numFmtId="0" fontId="10" fillId="0" borderId="11" xfId="2" applyFont="1" applyBorder="1" applyAlignment="1">
      <alignment wrapText="1"/>
    </xf>
    <xf numFmtId="0" fontId="10" fillId="0" borderId="12" xfId="2" applyFont="1" applyBorder="1" applyAlignment="1">
      <alignment horizontal="center"/>
    </xf>
    <xf numFmtId="0" fontId="12" fillId="0" borderId="11" xfId="2" applyFont="1" applyBorder="1"/>
    <xf numFmtId="0" fontId="8" fillId="0" borderId="11" xfId="2" applyFont="1" applyBorder="1"/>
    <xf numFmtId="0" fontId="8" fillId="0" borderId="11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vertical="center"/>
    </xf>
    <xf numFmtId="0" fontId="10" fillId="0" borderId="14" xfId="2" applyFont="1" applyBorder="1"/>
    <xf numFmtId="0" fontId="8" fillId="0" borderId="15" xfId="2" applyFont="1" applyBorder="1" applyAlignment="1">
      <alignment horizontal="center" vertical="center"/>
    </xf>
    <xf numFmtId="0" fontId="10" fillId="0" borderId="16" xfId="2" applyFont="1" applyBorder="1"/>
    <xf numFmtId="0" fontId="10" fillId="0" borderId="17" xfId="2" applyFont="1" applyBorder="1" applyAlignment="1">
      <alignment horizontal="center"/>
    </xf>
    <xf numFmtId="3" fontId="10" fillId="0" borderId="17" xfId="2" applyNumberFormat="1" applyFont="1" applyBorder="1"/>
    <xf numFmtId="165" fontId="11" fillId="0" borderId="17" xfId="1" applyNumberFormat="1" applyFont="1" applyBorder="1"/>
    <xf numFmtId="165" fontId="11" fillId="0" borderId="18" xfId="1" applyNumberFormat="1" applyFont="1" applyBorder="1"/>
    <xf numFmtId="0" fontId="13" fillId="0" borderId="0" xfId="2" applyFont="1" applyBorder="1"/>
    <xf numFmtId="0" fontId="11" fillId="0" borderId="0" xfId="0" applyFont="1"/>
    <xf numFmtId="0" fontId="14" fillId="0" borderId="0" xfId="0" applyFont="1"/>
    <xf numFmtId="0" fontId="15" fillId="0" borderId="0" xfId="2" applyFont="1" applyBorder="1"/>
    <xf numFmtId="0" fontId="15" fillId="0" borderId="0" xfId="0" applyFont="1"/>
    <xf numFmtId="0" fontId="15" fillId="0" borderId="0" xfId="2" applyFont="1"/>
    <xf numFmtId="0" fontId="16" fillId="0" borderId="0" xfId="0" applyFont="1"/>
    <xf numFmtId="0" fontId="8" fillId="0" borderId="6" xfId="2" applyFont="1" applyBorder="1" applyAlignment="1">
      <alignment horizontal="center" vertical="center"/>
    </xf>
    <xf numFmtId="3" fontId="10" fillId="0" borderId="19" xfId="2" applyNumberFormat="1" applyFont="1" applyBorder="1"/>
    <xf numFmtId="3" fontId="10" fillId="0" borderId="19" xfId="2" applyNumberFormat="1" applyFont="1" applyBorder="1" applyAlignment="1">
      <alignment horizontal="right" vertical="center"/>
    </xf>
    <xf numFmtId="3" fontId="10" fillId="0" borderId="20" xfId="2" applyNumberFormat="1" applyFont="1" applyBorder="1"/>
    <xf numFmtId="0" fontId="6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heet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4" workbookViewId="0">
      <selection activeCell="C22" sqref="C22"/>
    </sheetView>
  </sheetViews>
  <sheetFormatPr defaultRowHeight="12.75"/>
  <cols>
    <col min="1" max="1" width="49.85546875" customWidth="1"/>
    <col min="2" max="2" width="9.85546875" customWidth="1"/>
    <col min="3" max="3" width="7.5703125" customWidth="1"/>
    <col min="4" max="4" width="18.140625" hidden="1" customWidth="1"/>
    <col min="5" max="5" width="0.42578125" hidden="1" customWidth="1"/>
    <col min="6" max="6" width="22" hidden="1" customWidth="1"/>
    <col min="7" max="7" width="18.28515625" customWidth="1"/>
    <col min="8" max="8" width="18.5703125" customWidth="1"/>
    <col min="9" max="9" width="18.7109375" customWidth="1"/>
    <col min="10" max="10" width="18.140625" customWidth="1"/>
  </cols>
  <sheetData>
    <row r="1" spans="1:10" ht="17.25">
      <c r="A1" s="1" t="s">
        <v>0</v>
      </c>
      <c r="B1" s="2"/>
      <c r="C1" s="2"/>
      <c r="D1" s="2"/>
      <c r="E1" s="2"/>
      <c r="F1" s="2"/>
      <c r="G1" s="2"/>
    </row>
    <row r="2" spans="1:10">
      <c r="A2" s="3" t="s">
        <v>1</v>
      </c>
      <c r="B2" s="2"/>
      <c r="C2" s="4"/>
      <c r="D2" s="4"/>
      <c r="E2" s="4"/>
      <c r="F2" s="4"/>
      <c r="G2" s="4"/>
    </row>
    <row r="3" spans="1:10" ht="24.75">
      <c r="A3" s="49" t="s">
        <v>36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22.5" thickBot="1">
      <c r="A4" s="50" t="s">
        <v>35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6.25" thickTop="1">
      <c r="A5" s="5" t="s">
        <v>2</v>
      </c>
      <c r="B5" s="6" t="s">
        <v>3</v>
      </c>
      <c r="C5" s="7" t="s">
        <v>4</v>
      </c>
      <c r="D5" s="7"/>
      <c r="E5" s="51" t="s">
        <v>5</v>
      </c>
      <c r="F5" s="52"/>
      <c r="G5" s="52"/>
      <c r="H5" s="53"/>
      <c r="I5" s="51" t="s">
        <v>6</v>
      </c>
      <c r="J5" s="54"/>
    </row>
    <row r="6" spans="1:10" ht="14.25">
      <c r="A6" s="8"/>
      <c r="B6" s="9"/>
      <c r="C6" s="9"/>
      <c r="D6" s="45" t="s">
        <v>38</v>
      </c>
      <c r="E6" s="10" t="s">
        <v>37</v>
      </c>
      <c r="F6" s="10" t="s">
        <v>40</v>
      </c>
      <c r="G6" s="10" t="s">
        <v>39</v>
      </c>
      <c r="H6" s="10" t="s">
        <v>8</v>
      </c>
      <c r="I6" s="10" t="s">
        <v>7</v>
      </c>
      <c r="J6" s="11" t="s">
        <v>8</v>
      </c>
    </row>
    <row r="7" spans="1:10" ht="15">
      <c r="A7" s="12" t="s">
        <v>9</v>
      </c>
      <c r="B7" s="13">
        <v>1</v>
      </c>
      <c r="C7" s="14">
        <v>20</v>
      </c>
      <c r="D7" s="14">
        <v>1858889000</v>
      </c>
      <c r="E7" s="14">
        <v>1551622986</v>
      </c>
      <c r="F7" s="14"/>
      <c r="G7" s="14">
        <f>D7+E7-F7</f>
        <v>3410511986</v>
      </c>
      <c r="H7" s="15">
        <v>3598953856</v>
      </c>
      <c r="I7" s="15">
        <f>G7</f>
        <v>3410511986</v>
      </c>
      <c r="J7" s="16">
        <f>H7</f>
        <v>3598953856</v>
      </c>
    </row>
    <row r="8" spans="1:10" ht="18.75" customHeight="1">
      <c r="A8" s="17" t="s">
        <v>10</v>
      </c>
      <c r="B8" s="18">
        <v>2</v>
      </c>
      <c r="C8" s="19"/>
      <c r="D8" s="19">
        <v>2005000</v>
      </c>
      <c r="E8" s="19"/>
      <c r="F8" s="46"/>
      <c r="G8" s="19">
        <f t="shared" ref="G8:G23" si="0">D8+E8-F8</f>
        <v>2005000</v>
      </c>
      <c r="H8" s="20">
        <v>6064903</v>
      </c>
      <c r="I8" s="20">
        <f t="shared" ref="I8:I26" si="1">G8</f>
        <v>2005000</v>
      </c>
      <c r="J8" s="21">
        <f t="shared" ref="J8:J24" si="2">H8</f>
        <v>6064903</v>
      </c>
    </row>
    <row r="9" spans="1:10" ht="30" customHeight="1">
      <c r="A9" s="22" t="s">
        <v>11</v>
      </c>
      <c r="B9" s="23">
        <v>10</v>
      </c>
      <c r="C9" s="19">
        <v>20</v>
      </c>
      <c r="D9" s="19">
        <f>D7-D8</f>
        <v>1856884000</v>
      </c>
      <c r="E9" s="19">
        <v>1551622986</v>
      </c>
      <c r="F9" s="46"/>
      <c r="G9" s="19">
        <f t="shared" si="0"/>
        <v>3408506986</v>
      </c>
      <c r="H9" s="20">
        <f>H7-H8</f>
        <v>3592888953</v>
      </c>
      <c r="I9" s="20">
        <f t="shared" si="1"/>
        <v>3408506986</v>
      </c>
      <c r="J9" s="21">
        <f t="shared" si="2"/>
        <v>3592888953</v>
      </c>
    </row>
    <row r="10" spans="1:10" ht="17.25" customHeight="1">
      <c r="A10" s="24" t="s">
        <v>12</v>
      </c>
      <c r="B10" s="25">
        <v>11</v>
      </c>
      <c r="C10" s="19">
        <v>21</v>
      </c>
      <c r="D10" s="19">
        <v>1561003863</v>
      </c>
      <c r="E10" s="19">
        <v>1111350715</v>
      </c>
      <c r="F10" s="46"/>
      <c r="G10" s="19">
        <f t="shared" si="0"/>
        <v>2672354578</v>
      </c>
      <c r="H10" s="20">
        <v>2839640984</v>
      </c>
      <c r="I10" s="20">
        <f t="shared" si="1"/>
        <v>2672354578</v>
      </c>
      <c r="J10" s="21">
        <f t="shared" si="2"/>
        <v>2839640984</v>
      </c>
    </row>
    <row r="11" spans="1:10" ht="23.25" customHeight="1">
      <c r="A11" s="22" t="s">
        <v>13</v>
      </c>
      <c r="B11" s="23">
        <v>20</v>
      </c>
      <c r="C11" s="19"/>
      <c r="D11" s="19">
        <f>D9-D10</f>
        <v>295880137</v>
      </c>
      <c r="E11" s="19">
        <f>E9-E10</f>
        <v>440272271</v>
      </c>
      <c r="F11" s="46"/>
      <c r="G11" s="19">
        <f t="shared" si="0"/>
        <v>736152408</v>
      </c>
      <c r="H11" s="20">
        <f>H9-H10</f>
        <v>753247969</v>
      </c>
      <c r="I11" s="20">
        <f t="shared" si="1"/>
        <v>736152408</v>
      </c>
      <c r="J11" s="21">
        <f t="shared" si="2"/>
        <v>753247969</v>
      </c>
    </row>
    <row r="12" spans="1:10" ht="15">
      <c r="A12" s="17" t="s">
        <v>14</v>
      </c>
      <c r="B12" s="25">
        <v>21</v>
      </c>
      <c r="C12" s="19">
        <v>22</v>
      </c>
      <c r="D12" s="19">
        <v>17733722</v>
      </c>
      <c r="E12" s="19">
        <v>53410194</v>
      </c>
      <c r="F12" s="46">
        <v>15335320</v>
      </c>
      <c r="G12" s="19">
        <f t="shared" si="0"/>
        <v>55808596</v>
      </c>
      <c r="H12" s="20">
        <v>19529633</v>
      </c>
      <c r="I12" s="20">
        <f t="shared" si="1"/>
        <v>55808596</v>
      </c>
      <c r="J12" s="21">
        <f t="shared" si="2"/>
        <v>19529633</v>
      </c>
    </row>
    <row r="13" spans="1:10" ht="15">
      <c r="A13" s="17" t="s">
        <v>15</v>
      </c>
      <c r="B13" s="25">
        <v>22</v>
      </c>
      <c r="C13" s="19">
        <v>23</v>
      </c>
      <c r="D13" s="19">
        <v>0</v>
      </c>
      <c r="E13" s="19">
        <v>15346200</v>
      </c>
      <c r="F13" s="46">
        <v>15335320</v>
      </c>
      <c r="G13" s="19">
        <f t="shared" si="0"/>
        <v>10880</v>
      </c>
      <c r="H13" s="20">
        <v>12959438</v>
      </c>
      <c r="I13" s="20">
        <f t="shared" si="1"/>
        <v>10880</v>
      </c>
      <c r="J13" s="21">
        <f t="shared" si="2"/>
        <v>12959438</v>
      </c>
    </row>
    <row r="14" spans="1:10" ht="15">
      <c r="A14" s="26" t="s">
        <v>16</v>
      </c>
      <c r="B14" s="25">
        <v>23</v>
      </c>
      <c r="C14" s="19"/>
      <c r="D14" s="19"/>
      <c r="E14" s="19">
        <v>15335320</v>
      </c>
      <c r="F14" s="46"/>
      <c r="G14" s="19">
        <v>0</v>
      </c>
      <c r="H14" s="20">
        <v>12959438</v>
      </c>
      <c r="I14" s="20">
        <f t="shared" si="1"/>
        <v>0</v>
      </c>
      <c r="J14" s="21">
        <f t="shared" si="2"/>
        <v>12959438</v>
      </c>
    </row>
    <row r="15" spans="1:10" ht="15">
      <c r="A15" s="17" t="s">
        <v>17</v>
      </c>
      <c r="B15" s="25">
        <v>25</v>
      </c>
      <c r="C15" s="19" t="s">
        <v>42</v>
      </c>
      <c r="D15" s="19">
        <v>0</v>
      </c>
      <c r="E15" s="19">
        <v>222117547</v>
      </c>
      <c r="F15" s="46"/>
      <c r="G15" s="19">
        <f t="shared" si="0"/>
        <v>222117547</v>
      </c>
      <c r="H15" s="20">
        <v>167287776</v>
      </c>
      <c r="I15" s="20">
        <f t="shared" si="1"/>
        <v>222117547</v>
      </c>
      <c r="J15" s="21">
        <f t="shared" si="2"/>
        <v>167287776</v>
      </c>
    </row>
    <row r="16" spans="1:10" ht="15">
      <c r="A16" s="17" t="s">
        <v>18</v>
      </c>
      <c r="B16" s="25">
        <v>26</v>
      </c>
      <c r="C16" s="19" t="s">
        <v>43</v>
      </c>
      <c r="D16" s="19">
        <v>176861464</v>
      </c>
      <c r="E16" s="19">
        <v>216612016</v>
      </c>
      <c r="F16" s="46"/>
      <c r="G16" s="19">
        <f t="shared" si="0"/>
        <v>393473480</v>
      </c>
      <c r="H16" s="20">
        <v>449755009</v>
      </c>
      <c r="I16" s="20">
        <f t="shared" si="1"/>
        <v>393473480</v>
      </c>
      <c r="J16" s="21">
        <f t="shared" si="2"/>
        <v>449755009</v>
      </c>
    </row>
    <row r="17" spans="1:10" ht="24.75" customHeight="1">
      <c r="A17" s="22" t="s">
        <v>19</v>
      </c>
      <c r="B17" s="23">
        <v>30</v>
      </c>
      <c r="C17" s="19"/>
      <c r="D17" s="19">
        <f>D11+D12-D13-D15-D16</f>
        <v>136752395</v>
      </c>
      <c r="E17" s="19">
        <f>E11+E12-E13-E15-E16</f>
        <v>39606702</v>
      </c>
      <c r="F17" s="46"/>
      <c r="G17" s="19">
        <f t="shared" si="0"/>
        <v>176359097</v>
      </c>
      <c r="H17" s="20">
        <f>H11+H12-H13-H15-H16</f>
        <v>142775379</v>
      </c>
      <c r="I17" s="20">
        <f t="shared" si="1"/>
        <v>176359097</v>
      </c>
      <c r="J17" s="21">
        <f t="shared" si="2"/>
        <v>142775379</v>
      </c>
    </row>
    <row r="18" spans="1:10" ht="15">
      <c r="A18" s="17" t="s">
        <v>20</v>
      </c>
      <c r="B18" s="25">
        <v>31</v>
      </c>
      <c r="C18" s="19">
        <v>25</v>
      </c>
      <c r="D18" s="19">
        <v>16363636</v>
      </c>
      <c r="E18" s="19">
        <v>1045800</v>
      </c>
      <c r="F18" s="46"/>
      <c r="G18" s="19">
        <f t="shared" si="0"/>
        <v>17409436</v>
      </c>
      <c r="H18" s="20">
        <v>359707873</v>
      </c>
      <c r="I18" s="20">
        <f t="shared" si="1"/>
        <v>17409436</v>
      </c>
      <c r="J18" s="21">
        <f t="shared" si="2"/>
        <v>359707873</v>
      </c>
    </row>
    <row r="19" spans="1:10" ht="15">
      <c r="A19" s="17" t="s">
        <v>21</v>
      </c>
      <c r="B19" s="25">
        <v>32</v>
      </c>
      <c r="C19" s="19">
        <v>26</v>
      </c>
      <c r="D19" s="19">
        <v>0</v>
      </c>
      <c r="E19" s="19">
        <v>464160</v>
      </c>
      <c r="F19" s="46"/>
      <c r="G19" s="19">
        <f t="shared" si="0"/>
        <v>464160</v>
      </c>
      <c r="H19" s="20">
        <v>330915527</v>
      </c>
      <c r="I19" s="20">
        <f t="shared" si="1"/>
        <v>464160</v>
      </c>
      <c r="J19" s="21">
        <f t="shared" si="2"/>
        <v>330915527</v>
      </c>
    </row>
    <row r="20" spans="1:10" ht="15">
      <c r="A20" s="27" t="s">
        <v>22</v>
      </c>
      <c r="B20" s="23">
        <v>40</v>
      </c>
      <c r="C20" s="19"/>
      <c r="D20" s="19">
        <f>D18-D19</f>
        <v>16363636</v>
      </c>
      <c r="E20" s="19">
        <f>E18-E19</f>
        <v>581640</v>
      </c>
      <c r="F20" s="46"/>
      <c r="G20" s="19">
        <f t="shared" si="0"/>
        <v>16945276</v>
      </c>
      <c r="H20" s="20">
        <f>H18-H19</f>
        <v>28792346</v>
      </c>
      <c r="I20" s="20">
        <f t="shared" si="1"/>
        <v>16945276</v>
      </c>
      <c r="J20" s="21">
        <f t="shared" si="2"/>
        <v>28792346</v>
      </c>
    </row>
    <row r="21" spans="1:10" ht="15">
      <c r="A21" s="27" t="s">
        <v>23</v>
      </c>
      <c r="B21" s="23">
        <v>50</v>
      </c>
      <c r="C21" s="19"/>
      <c r="D21" s="19">
        <f>D17+D20</f>
        <v>153116031</v>
      </c>
      <c r="E21" s="19">
        <f>E17+E20</f>
        <v>40188342</v>
      </c>
      <c r="F21" s="46"/>
      <c r="G21" s="19">
        <f t="shared" si="0"/>
        <v>193304373</v>
      </c>
      <c r="H21" s="20">
        <f>H17+H20</f>
        <v>171567725</v>
      </c>
      <c r="I21" s="20">
        <f t="shared" si="1"/>
        <v>193304373</v>
      </c>
      <c r="J21" s="21">
        <f t="shared" si="2"/>
        <v>171567725</v>
      </c>
    </row>
    <row r="22" spans="1:10" ht="15">
      <c r="A22" s="17" t="s">
        <v>24</v>
      </c>
      <c r="B22" s="25">
        <v>51</v>
      </c>
      <c r="C22" s="19">
        <v>27</v>
      </c>
      <c r="D22" s="19">
        <v>8473983</v>
      </c>
      <c r="E22" s="19">
        <v>0</v>
      </c>
      <c r="F22" s="46"/>
      <c r="G22" s="19">
        <f t="shared" si="0"/>
        <v>8473983</v>
      </c>
      <c r="H22" s="20">
        <v>7013184</v>
      </c>
      <c r="I22" s="20">
        <f t="shared" si="1"/>
        <v>8473983</v>
      </c>
      <c r="J22" s="21">
        <f t="shared" si="2"/>
        <v>7013184</v>
      </c>
    </row>
    <row r="23" spans="1:10" ht="15">
      <c r="A23" s="17" t="s">
        <v>25</v>
      </c>
      <c r="B23" s="25">
        <v>52</v>
      </c>
      <c r="C23" s="19"/>
      <c r="D23" s="19"/>
      <c r="E23" s="19">
        <v>0</v>
      </c>
      <c r="F23" s="46"/>
      <c r="G23" s="19">
        <f t="shared" si="0"/>
        <v>0</v>
      </c>
      <c r="H23" s="20"/>
      <c r="I23" s="20">
        <f t="shared" si="1"/>
        <v>0</v>
      </c>
      <c r="J23" s="21">
        <f t="shared" si="2"/>
        <v>0</v>
      </c>
    </row>
    <row r="24" spans="1:10" ht="26.25" customHeight="1">
      <c r="A24" s="28" t="s">
        <v>26</v>
      </c>
      <c r="B24" s="29">
        <v>60</v>
      </c>
      <c r="C24" s="30"/>
      <c r="D24" s="30">
        <f>D21</f>
        <v>153116031</v>
      </c>
      <c r="E24" s="30">
        <f>E21</f>
        <v>40188342</v>
      </c>
      <c r="F24" s="47"/>
      <c r="G24" s="19">
        <f>G21-G22</f>
        <v>184830390</v>
      </c>
      <c r="H24" s="19">
        <f>H21-H22</f>
        <v>164554541</v>
      </c>
      <c r="I24" s="19">
        <f>I21-I22</f>
        <v>184830390</v>
      </c>
      <c r="J24" s="21">
        <f t="shared" si="2"/>
        <v>164554541</v>
      </c>
    </row>
    <row r="25" spans="1:10" ht="17.25" customHeight="1">
      <c r="A25" s="31" t="s">
        <v>27</v>
      </c>
      <c r="B25" s="32">
        <v>70</v>
      </c>
      <c r="C25" s="30">
        <v>28</v>
      </c>
      <c r="D25" s="30"/>
      <c r="E25" s="30"/>
      <c r="F25" s="47"/>
      <c r="G25" s="19">
        <v>83</v>
      </c>
      <c r="H25" s="20">
        <v>73</v>
      </c>
      <c r="I25" s="20">
        <f t="shared" si="1"/>
        <v>83</v>
      </c>
      <c r="J25" s="21">
        <v>73</v>
      </c>
    </row>
    <row r="26" spans="1:10" ht="15.75" thickBot="1">
      <c r="A26" s="33" t="s">
        <v>28</v>
      </c>
      <c r="B26" s="34">
        <v>71</v>
      </c>
      <c r="C26" s="35"/>
      <c r="D26" s="35"/>
      <c r="E26" s="35"/>
      <c r="F26" s="48"/>
      <c r="G26" s="35">
        <f>D26+E26</f>
        <v>0</v>
      </c>
      <c r="H26" s="36"/>
      <c r="I26" s="36">
        <f t="shared" si="1"/>
        <v>0</v>
      </c>
      <c r="J26" s="37"/>
    </row>
    <row r="27" spans="1:10" ht="15.75" thickTop="1">
      <c r="A27" s="38"/>
      <c r="B27" s="38"/>
      <c r="C27" s="38"/>
      <c r="D27" s="38"/>
      <c r="E27" s="38"/>
      <c r="F27" s="38"/>
      <c r="G27" s="38"/>
      <c r="H27" s="39"/>
      <c r="I27" s="40" t="s">
        <v>41</v>
      </c>
    </row>
    <row r="28" spans="1:10" ht="18">
      <c r="A28" s="41" t="s">
        <v>29</v>
      </c>
      <c r="B28" s="41"/>
      <c r="C28" s="41" t="s">
        <v>30</v>
      </c>
      <c r="D28" s="41"/>
      <c r="E28" s="41"/>
      <c r="F28" s="41"/>
      <c r="G28" s="41"/>
      <c r="H28" s="39"/>
      <c r="I28" s="42" t="s">
        <v>31</v>
      </c>
    </row>
    <row r="29" spans="1:10" ht="18">
      <c r="A29" s="43"/>
      <c r="B29" s="43"/>
      <c r="C29" s="43"/>
      <c r="D29" s="43"/>
      <c r="E29" s="43"/>
      <c r="F29" s="43"/>
      <c r="G29" s="43"/>
      <c r="H29" s="39"/>
      <c r="I29" s="39"/>
      <c r="J29" s="39"/>
    </row>
    <row r="30" spans="1:10" ht="18">
      <c r="A30" s="43"/>
      <c r="B30" s="43"/>
      <c r="C30" s="43"/>
      <c r="D30" s="43"/>
      <c r="E30" s="43"/>
      <c r="F30" s="43"/>
      <c r="G30" s="43"/>
      <c r="H30" s="39"/>
      <c r="I30" s="39"/>
      <c r="J30" s="39"/>
    </row>
    <row r="31" spans="1:10" ht="18">
      <c r="A31" s="43"/>
      <c r="B31" s="43"/>
      <c r="C31" s="43"/>
      <c r="D31" s="43"/>
      <c r="E31" s="43"/>
      <c r="F31" s="43"/>
      <c r="G31" s="43"/>
      <c r="H31" s="39"/>
      <c r="I31" s="39"/>
      <c r="J31" s="39"/>
    </row>
    <row r="32" spans="1:10" ht="18">
      <c r="A32" s="44" t="s">
        <v>32</v>
      </c>
      <c r="B32" s="44"/>
      <c r="C32" s="44" t="s">
        <v>33</v>
      </c>
      <c r="D32" s="44"/>
      <c r="E32" s="44"/>
      <c r="F32" s="44"/>
      <c r="G32" s="44"/>
      <c r="H32" s="44"/>
      <c r="I32" s="44" t="s">
        <v>34</v>
      </c>
    </row>
  </sheetData>
  <mergeCells count="4">
    <mergeCell ref="A3:J3"/>
    <mergeCell ref="A4:J4"/>
    <mergeCell ref="E5:H5"/>
    <mergeCell ref="I5:J5"/>
  </mergeCells>
  <phoneticPr fontId="17" type="noConversion"/>
  <pageMargins left="0.5" right="0" top="0.25" bottom="0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7" type="noConversion"/>
  <pageMargins left="0.75" right="0.75" top="1" bottom="1" header="0.5" footer="0.5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lja/BhT2zp81raAPGbiIxdWoE6U=</DigestValue>
    </Reference>
    <Reference URI="#idOfficeObject" Type="http://www.w3.org/2000/09/xmldsig#Object">
      <DigestMethod Algorithm="http://www.w3.org/2000/09/xmldsig#sha1"/>
      <DigestValue>ZVrlXHFSSg7nic/750g3VvQbyV8=</DigestValue>
    </Reference>
  </SignedInfo>
  <SignatureValue>
    PAkciPxVF57UsXnzCdH3Mo9nHrVu+ueQbCfgMwN+ALNm/KwkAZvB3bNyla4EraN3lZ98nJwY
    x64iU7gJYYv+9dxLPe/0GvQc6ocWtIONe2z673CHR0jedGZrO9YimkpiDKeyG5QZj13OY5bv
    zT1vv+YUH0cXn+iWBEbg1ETe7Uc=
  </SignatureValue>
  <KeyInfo>
    <KeyValue>
      <RSAKeyValue>
        <Modulus>
            nRh+3tFskHeAbi3lJ8sE7yO8hKijk8gZ7t3htnpU/LKqvcjSRL7IE9sIiYRuk2rsJz7tjSa2
            iXMbWAG7tkNKx9d0qxqJn6KndojB7QB2PvG+7SO7THughnwV7el/0MxWTkBg7GOw9pRJSQ6d
            DTwwQHEa3/5Skq44pcDaqCF8+9U=
          </Modulus>
        <Exponent>AQAB</Exponent>
      </RSAKeyValue>
    </KeyValue>
    <X509Data>
      <X509Certificate>
          MIIGQjCCBCqgAwIBAgIQVAFaAVnU90e2yssqIJ3x/jANBgkqhkiG9w0BAQUFADBpMQswCQYD
          VQQGEwJWTjETMBEGA1UEChMKVk5QVCBHcm91cDEeMBwGA1UECxMVVk5QVC1DQSBUcnVzdCBO
          ZXR3b3JrMSUwIwYDVQQDExxWTlBUIENlcnRpZmljYXRpb24gQXV0aG9yaXR5MB4XDTE1MDcx
          MDA5MjcwMFoXDTE5MDcxMDA5MjcwMFowggEFMQswCQYDVQQGEwJWTjESMBAGA1UECAwJSMOg
          IFTEqW5oMRUwEwYDVQQHDAxUUC5Iw6AgVMSpbmgxTDBKBgNVBAoMQ0PDlE5HIFRZIEPhu5Qg
          UEjhuqZOIFPDgUNIIC0gVEhJ4bq+VCBC4buKIFRSxq/hu5xORyBI4buMQyBIw4AgVMSoTkgx
          GjAYBgNVBAsMEVBow7JuZyBL4bq/IFRvw6FuMR0wGwYDVQQMDBRL4bq/IFRvw6FuIFRyxrDh
          u59uZzEiMCAGA1UEAwwZTkdVWeG7hE4gVEjhu4ogVEhVIEjhurBORzEeMBwGCgmSJomT8ixk
          AQEMDkNNTkQ6MTgzMDE2MzkzMIGfMA0GCSqGSIb3DQEBAQUAA4GNADCBiQKBgQCdGH7e0WyQ
          d4BuLeUnywTvI7yEqKOTyBnu3eG2elT8sqq9yNJEvsgT2wiJhG6TauwnPu2NJraJcxtYAbu2
          Q0rH13SrGomfoqd2iMHtAHY+8b7tI7tMe6CGfBXt6X/QzFZOQGDsY7D2lElJDp0NPDBAcRrf
          /lKSrjilwNqoIXz71QIDAQABo4IByjCCAcYwcAYIKwYBBQUHAQEEZDBiMDIGCCsGAQUFBzAC
          hiZodHRwOi8vcHViLnZucHQtY2Eudm4vY2VydHMvdm5wdGNhLmNlcjAsBggrBgEFBQcwAYYg
          aHR0cDovL29jc3Audm5wdC1jYS52bi9yZXNwb25kZXIwHQYDVR0OBBYEFN0UquewyF7cXOr2
          jIbeSsR+LJN1MAwGA1UdEwEB/wQCMAAwHwYDVR0jBBgwFoAUBmnA1dUCihWNRn3pfOJoClWs
          aq8waAYDVR0gBGEwXzBdBg4rBgEEAYHtAwEBAwEDAjBLMCIGCCsGAQUFBwICMBYeFABTAEkA
          RAAtAFAAUgAtADEALgAwMCUGCCsGAQUFBwIBFhlodHRwOi8vcHViLnZucHQtY2Eudm4vcnBh
          MDEGA1UdHwQqMCgwJqAkoCKGIGh0dHA6Ly9jcmwudm5wdC1jYS52bi92bnB0Y2EuY3JsMA4G
          A1UdDwEB/wQEAwIE8DA0BgNVHSUELTArBggrBgEFBQcDAgYIKwYBBQUHAwQGCisGAQQBgjcK
          AwwGCSqGSIb3LwEBBTAhBgNVHREEGjAYgRZob2FpaHVvbmdoYmVAZ21haWwuY29tMA0GCSqG
          SIb3DQEBBQUAA4ICAQAqSvXVssW7siRa9QxmgfrcnCI9CA1JHft5EL5+bDNy+1wr6NhT3hWj
          mOGvGmd3lD3+A/L3GlrJpklxGJ0DgIB74HQiTvWsbvOBiCQ7Tw1jNr0V67KRy63QKLNH2NnU
          1jLiuW2z++yZxHu7H69KaQwv1sRxkONFbQgI5c5h48iE36a2lIwX0D+3akruo1hO5M4nFnRG
          Yb1+kvpONRkPA4F0VdK9gh1oaIE4wYf+bVeCIen5em0mslD5uPb1eZOawE94mZccJB0w/iVN
          VCztOx1TpRq98kRptu1lpThiF9yhgUqTgcGN1ot8Q06jjosTi86GzKqAzyYhzkSR+PYYK61M
          p9BUKynkuH7WwW9sXpXEWv2y06WqWDIbixuU5ZS1HMSe68IFVKLcpqIpanA+C6aMwgQKU7Cr
          aQSPosI6igqqniDSSdhY+yFrvXcc0JQVynxD4IsKMz9BRby3JCjw/WhsWC1xBcEVd5aPpdu2
          TdolTldfeWuUaiQcJ/pW4JiuJzc3X7RRb2AjRES7myWwh2nCQ5VYNyC5FudLAc8CxToIe3/d
          AZQTAGuFwqZM/gh/45AGP+iPpNgbalnfmKmUllBMsVE8UKNxMTMqU0MsEcsdwc+6j/lS8efy
          fM0gBirYDTb8/I8NdleUIzIu8Lo1IUPclt0zMrjQzydDbDsTSXJx2w==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8YFvCiqCVJPo3nxqDDvFG128tJQ=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OYwjr5eHxTY5V3wQRaWWfYGjAqM=</DigestValue>
      </Reference>
      <Reference URI="/xl/sharedStrings.xml?ContentType=application/vnd.openxmlformats-officedocument.spreadsheetml.sharedStrings+xml">
        <DigestMethod Algorithm="http://www.w3.org/2000/09/xmldsig#sha1"/>
        <DigestValue>7BTjHx1N/TQAihQBHMfvjdHmPf4=</DigestValue>
      </Reference>
      <Reference URI="/xl/styles.xml?ContentType=application/vnd.openxmlformats-officedocument.spreadsheetml.styles+xml">
        <DigestMethod Algorithm="http://www.w3.org/2000/09/xmldsig#sha1"/>
        <DigestValue>xnOH/OA9aoThPmfn4MnxxCf6DPQ=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vGjpsfIKfr4bIoC/JSrmbsJLZlY=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6onSoua/trT4uAD7pZpTJTqb8xs=</DigestValue>
      </Reference>
      <Reference URI="/xl/worksheets/sheet2.xml?ContentType=application/vnd.openxmlformats-officedocument.spreadsheetml.worksheet+xml">
        <DigestMethod Algorithm="http://www.w3.org/2000/09/xmldsig#sha1"/>
        <DigestValue>PoYWMQaaT3E7p0s5M/9vEWP4POI=</DigestValue>
      </Reference>
    </Manifest>
    <SignatureProperties>
      <SignatureProperty Id="idSignatureTime" Target="#idPackageSignature">
        <mdssi:SignatureTime>
          <mdssi:Format>YYYY-MM-DDThh:mm:ssTZD</mdssi:Format>
          <mdssi:Value>2016-04-20T11:12:39Z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Bao cao KQKD</SignatureComments>
          <WindowsVersion>5.1</WindowsVersion>
          <OfficeVersion>12.0</OfficeVersion>
          <ApplicationVersion>12.0</ApplicationVersion>
          <Monitors>1</Monitors>
          <HorizontalResolution>1152</HorizontalResolution>
          <VerticalResolution>864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kqkd hn q1</vt:lpstr>
      <vt:lpstr>Sheet3</vt:lpstr>
    </vt:vector>
  </TitlesOfParts>
  <Company>Nguyen Hoanh 72 Tran Phu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Pro </cp:lastModifiedBy>
  <cp:lastPrinted>2016-04-20T01:30:43Z</cp:lastPrinted>
  <dcterms:created xsi:type="dcterms:W3CDTF">2016-04-19T03:49:58Z</dcterms:created>
  <dcterms:modified xsi:type="dcterms:W3CDTF">2016-04-20T03:50:58Z</dcterms:modified>
</cp:coreProperties>
</file>