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4955" windowHeight="8955"/>
  </bookViews>
  <sheets>
    <sheet name="kqkdq2hn" sheetId="1" r:id="rId1"/>
  </sheets>
  <calcPr calcId="124519"/>
</workbook>
</file>

<file path=xl/calcChain.xml><?xml version="1.0" encoding="utf-8"?>
<calcChain xmlns="http://schemas.openxmlformats.org/spreadsheetml/2006/main">
  <c r="L8" i="1"/>
  <c r="P17"/>
  <c r="G26"/>
  <c r="N26" s="1"/>
  <c r="L26"/>
  <c r="N25"/>
  <c r="L25"/>
  <c r="Q9"/>
  <c r="Q11" s="1"/>
  <c r="Q20"/>
  <c r="M20" s="1"/>
  <c r="D9"/>
  <c r="D11" s="1"/>
  <c r="D20"/>
  <c r="E11"/>
  <c r="E17" s="1"/>
  <c r="E21" s="1"/>
  <c r="E24" s="1"/>
  <c r="E20"/>
  <c r="G22"/>
  <c r="I9"/>
  <c r="I11" s="1"/>
  <c r="I20"/>
  <c r="L20"/>
  <c r="J9"/>
  <c r="J11" s="1"/>
  <c r="J17" s="1"/>
  <c r="J21" s="1"/>
  <c r="J24" s="1"/>
  <c r="J20"/>
  <c r="H9"/>
  <c r="H11" s="1"/>
  <c r="H20"/>
  <c r="O20"/>
  <c r="N22"/>
  <c r="G23"/>
  <c r="L23"/>
  <c r="P23"/>
  <c r="O23"/>
  <c r="N23"/>
  <c r="M23"/>
  <c r="L22"/>
  <c r="P22" s="1"/>
  <c r="O22"/>
  <c r="M22"/>
  <c r="G20"/>
  <c r="P20" s="1"/>
  <c r="G19"/>
  <c r="L19"/>
  <c r="P19"/>
  <c r="O19"/>
  <c r="N19"/>
  <c r="M19"/>
  <c r="G18"/>
  <c r="L18"/>
  <c r="P18"/>
  <c r="O18"/>
  <c r="N18"/>
  <c r="M18"/>
  <c r="G16"/>
  <c r="L16"/>
  <c r="P16"/>
  <c r="O16"/>
  <c r="N16"/>
  <c r="M16"/>
  <c r="G15"/>
  <c r="L15"/>
  <c r="P15"/>
  <c r="O15"/>
  <c r="N15"/>
  <c r="M15"/>
  <c r="L14"/>
  <c r="P14" s="1"/>
  <c r="O14"/>
  <c r="N14"/>
  <c r="M14"/>
  <c r="G13"/>
  <c r="L13"/>
  <c r="P13" s="1"/>
  <c r="O13"/>
  <c r="N13"/>
  <c r="M13"/>
  <c r="G12"/>
  <c r="L12"/>
  <c r="P12" s="1"/>
  <c r="O12"/>
  <c r="N12"/>
  <c r="M12"/>
  <c r="G10"/>
  <c r="L10"/>
  <c r="P10"/>
  <c r="O10"/>
  <c r="N10"/>
  <c r="M10"/>
  <c r="G9"/>
  <c r="L9"/>
  <c r="P9"/>
  <c r="O9"/>
  <c r="N9"/>
  <c r="M9"/>
  <c r="G8"/>
  <c r="P8"/>
  <c r="O8"/>
  <c r="N8"/>
  <c r="M8"/>
  <c r="G7"/>
  <c r="P7"/>
  <c r="O7"/>
  <c r="N7"/>
  <c r="M7"/>
  <c r="H17" l="1"/>
  <c r="O11"/>
  <c r="D17"/>
  <c r="G11"/>
  <c r="Q17"/>
  <c r="M11"/>
  <c r="L11"/>
  <c r="I17"/>
  <c r="N20"/>
  <c r="G17" l="1"/>
  <c r="D21"/>
  <c r="O17"/>
  <c r="H21"/>
  <c r="M17"/>
  <c r="Q21"/>
  <c r="L17"/>
  <c r="I21"/>
  <c r="P11"/>
  <c r="N11"/>
  <c r="N17" l="1"/>
  <c r="I24"/>
  <c r="L24" s="1"/>
  <c r="L21"/>
  <c r="M21"/>
  <c r="Q24"/>
  <c r="H24"/>
  <c r="O24" s="1"/>
  <c r="O21"/>
  <c r="D24"/>
  <c r="G21"/>
  <c r="G24" l="1"/>
  <c r="P24" s="1"/>
  <c r="N21"/>
  <c r="N24" s="1"/>
  <c r="P21"/>
  <c r="M24"/>
</calcChain>
</file>

<file path=xl/sharedStrings.xml><?xml version="1.0" encoding="utf-8"?>
<sst xmlns="http://schemas.openxmlformats.org/spreadsheetml/2006/main" count="56" uniqueCount="49">
  <si>
    <t>c«ng ty CP S¸ch- TBTH  Hµ TÜnh</t>
  </si>
  <si>
    <t>§C: sè 58 Phan §×nh Phïng - P. Nam Hµà - TP Hµ TÜnh</t>
  </si>
  <si>
    <t>B¸o c¸o kÕt qu¶ kinh doanh hîp nhÊt</t>
  </si>
  <si>
    <t xml:space="preserve"> quý II  n¨m 2016</t>
  </si>
  <si>
    <t>ChØ tiªu</t>
  </si>
  <si>
    <t>M·
sè</t>
  </si>
  <si>
    <t>ThuyÕt minh</t>
  </si>
  <si>
    <t xml:space="preserve">Quý I </t>
  </si>
  <si>
    <t>Quý II</t>
  </si>
  <si>
    <t>Luỹ kế 6 th¸ng ®Çu n¨m</t>
  </si>
  <si>
    <t>quý 1- GD</t>
  </si>
  <si>
    <t>quý 1-2016 mÑ</t>
  </si>
  <si>
    <t>trïng</t>
  </si>
  <si>
    <t>N¨m 2016</t>
  </si>
  <si>
    <t>Năm 2015</t>
  </si>
  <si>
    <t>MÑ</t>
  </si>
  <si>
    <t>GD</t>
  </si>
  <si>
    <t>Năm 2016</t>
  </si>
  <si>
    <t>1. Doanh thu b¸n hµng vµ cung cÊp dÞch vô</t>
  </si>
  <si>
    <t>2. C¸c kho¶n gi¶m trõ doanh thu</t>
  </si>
  <si>
    <t>3. Doanh thu thuÇn vÒ b¸n hµng vµ cung cÊp dÞch vô
( 10 = 01 - 02 )</t>
  </si>
  <si>
    <t>4. Gi¸ vèn hµng b¸n</t>
  </si>
  <si>
    <t>5. Lîi nhuËn gép vÒ b¸n hµng vµ cung cÊp dÞch vô 
( 20 = 10 - 11 )</t>
  </si>
  <si>
    <t>6. Doanh thu ho¹t ®éng tµi chÝnh</t>
  </si>
  <si>
    <t>7. Chi phÝ tµi chÝnh</t>
  </si>
  <si>
    <t xml:space="preserve">   - Trong ®ã :  Chi phÝ l·i vay</t>
  </si>
  <si>
    <t>8. Chi phÝ b¸n hµng</t>
  </si>
  <si>
    <t>24a</t>
  </si>
  <si>
    <t>9. Chi phÝ qu¶n lý doanh nghiÖp</t>
  </si>
  <si>
    <t>24b</t>
  </si>
  <si>
    <t>10. Lîi nhuËn thuÇn tõ ho¹t ®éng kinh doanh
   30 = 20 + (21 - 22) - (24+25)</t>
  </si>
  <si>
    <t>11. Thu nhËp kh¸c</t>
  </si>
  <si>
    <t>12. Chi phÝ kh¸c</t>
  </si>
  <si>
    <t>13. Lîi nhuËn kh¸c ( 40 = 31 - 32 )</t>
  </si>
  <si>
    <t>14. Tæng lîi nhuËn kÕ to¸n tr­íc thuÕ ( 50 = 30 + 40 )</t>
  </si>
  <si>
    <t>15. Chi phÝ thuÕ TNDN hiÖn hµnh</t>
  </si>
  <si>
    <t>16. Chi phÝ thuÕ TNDN ho·n l¹i</t>
  </si>
  <si>
    <t xml:space="preserve">17. Lîi nhuËn sau thuÕ thu nhËp doanh nghiÖp
   ( 60 = 50 - 51 - 52 ) </t>
  </si>
  <si>
    <t>18. L·i c¬ b¶n trªn cæ phiÕu ( * )</t>
  </si>
  <si>
    <t>19. L·i suy gi¶m  trªn cæ phiÕu ( * )</t>
  </si>
  <si>
    <t>Ngµy 19 th¸ng 04 n¨m 2016</t>
  </si>
  <si>
    <t xml:space="preserve">               Q.Tæng gi¸m ®èc </t>
  </si>
  <si>
    <t xml:space="preserve">KÕ to¸n tr­ëng </t>
  </si>
  <si>
    <t xml:space="preserve"> KÕ to¸n lËp biÓu</t>
  </si>
  <si>
    <t xml:space="preserve">        KÕ to¸n lËp biÓu</t>
  </si>
  <si>
    <t xml:space="preserve">                    TrÇn ThÞ Thu Hµ</t>
  </si>
  <si>
    <t>NguyÔn ThÞ Thu H»ng</t>
  </si>
  <si>
    <t xml:space="preserve">      Hå ThÞ Hµ</t>
  </si>
  <si>
    <t xml:space="preserve">           Hå ThÞ Hµ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</si>
</sst>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#"/>
    <numFmt numFmtId="165" formatCode="_(* #,##0_);_(* \(#,##0\);_(* &quot;-&quot;??_);_(@_)"/>
  </numFmts>
  <fonts count="19">
    <font>
      <sz val="10"/>
      <name val="Arial"/>
    </font>
    <font>
      <sz val="10"/>
      <name val="Arial"/>
      <family val="2"/>
    </font>
    <font>
      <b/>
      <sz val="10"/>
      <name val=".VnBook-AntiquaH"/>
      <family val="2"/>
    </font>
    <font>
      <sz val="12"/>
      <name val="Arial"/>
      <family val="2"/>
    </font>
    <font>
      <sz val="10"/>
      <name val=".VnTime"/>
      <family val="2"/>
    </font>
    <font>
      <b/>
      <sz val="10"/>
      <name val=".VnArial Narrow"/>
      <family val="2"/>
    </font>
    <font>
      <sz val="14"/>
      <name val=".VnBodoniH"/>
      <family val="2"/>
    </font>
    <font>
      <b/>
      <sz val="12"/>
      <name val=".VnBook-AntiquaH"/>
      <family val="2"/>
    </font>
    <font>
      <b/>
      <sz val="10"/>
      <name val=".VnBook-Antiqua"/>
      <family val="2"/>
    </font>
    <font>
      <b/>
      <sz val="11"/>
      <name val=".VnArial Narrow"/>
      <family val="2"/>
    </font>
    <font>
      <sz val="10"/>
      <name val=".VnBook-Antiqua"/>
      <family val="2"/>
    </font>
    <font>
      <sz val="11"/>
      <name val=".VnArial Narrow"/>
      <family val="2"/>
    </font>
    <font>
      <i/>
      <sz val="10"/>
      <name val=".VnBook-Antiqua"/>
      <family val="2"/>
    </font>
    <font>
      <b/>
      <sz val="12"/>
      <name val=".VnArial Narrow"/>
      <family val="2"/>
    </font>
    <font>
      <i/>
      <sz val="11"/>
      <name val=".VnArial Narrow"/>
      <family val="2"/>
    </font>
    <font>
      <b/>
      <sz val="12"/>
      <name val=".VnArial NarrowH"/>
      <family val="2"/>
    </font>
    <font>
      <sz val="10"/>
      <name val=".VnArial NarrowH"/>
      <family val="2"/>
    </font>
    <font>
      <b/>
      <sz val="14"/>
      <name val=".Vn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165" fontId="18" fillId="2" borderId="15" xfId="0" applyNumberFormat="1" applyFont="1" applyFill="1" applyBorder="1"/>
    <xf numFmtId="0" fontId="2" fillId="2" borderId="0" xfId="3" applyFont="1" applyFill="1" applyBorder="1" applyAlignment="1">
      <alignment horizontal="left"/>
    </xf>
    <xf numFmtId="0" fontId="4" fillId="2" borderId="0" xfId="3" applyFont="1" applyFill="1" applyBorder="1"/>
    <xf numFmtId="0" fontId="0" fillId="2" borderId="0" xfId="0" applyFill="1"/>
    <xf numFmtId="0" fontId="5" fillId="2" borderId="0" xfId="3" applyFont="1" applyFill="1" applyBorder="1" applyAlignment="1">
      <alignment horizontal="left"/>
    </xf>
    <xf numFmtId="0" fontId="4" fillId="2" borderId="0" xfId="3" applyFont="1" applyFill="1" applyBorder="1" applyAlignment="1"/>
    <xf numFmtId="0" fontId="6" fillId="2" borderId="0" xfId="3" applyFont="1" applyFill="1" applyBorder="1" applyAlignment="1">
      <alignment horizontal="center"/>
    </xf>
    <xf numFmtId="0" fontId="7" fillId="2" borderId="22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3" applyFont="1" applyFill="1" applyBorder="1"/>
    <xf numFmtId="164" fontId="8" fillId="2" borderId="10" xfId="3" applyNumberFormat="1" applyFont="1" applyFill="1" applyBorder="1" applyAlignment="1">
      <alignment horizontal="center"/>
    </xf>
    <xf numFmtId="3" fontId="10" fillId="2" borderId="10" xfId="3" applyNumberFormat="1" applyFont="1" applyFill="1" applyBorder="1"/>
    <xf numFmtId="165" fontId="11" fillId="2" borderId="10" xfId="1" applyNumberFormat="1" applyFont="1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0" fontId="10" fillId="2" borderId="12" xfId="3" applyFont="1" applyFill="1" applyBorder="1"/>
    <xf numFmtId="164" fontId="10" fillId="2" borderId="13" xfId="3" applyNumberFormat="1" applyFont="1" applyFill="1" applyBorder="1" applyAlignment="1">
      <alignment horizontal="center"/>
    </xf>
    <xf numFmtId="3" fontId="10" fillId="2" borderId="13" xfId="3" applyNumberFormat="1" applyFont="1" applyFill="1" applyBorder="1"/>
    <xf numFmtId="3" fontId="10" fillId="2" borderId="14" xfId="3" applyNumberFormat="1" applyFont="1" applyFill="1" applyBorder="1"/>
    <xf numFmtId="165" fontId="11" fillId="2" borderId="13" xfId="1" applyNumberFormat="1" applyFont="1" applyFill="1" applyBorder="1"/>
    <xf numFmtId="165" fontId="0" fillId="2" borderId="13" xfId="0" applyNumberFormat="1" applyFill="1" applyBorder="1"/>
    <xf numFmtId="165" fontId="0" fillId="2" borderId="15" xfId="0" applyNumberFormat="1" applyFill="1" applyBorder="1"/>
    <xf numFmtId="0" fontId="8" fillId="2" borderId="12" xfId="3" applyFont="1" applyFill="1" applyBorder="1" applyAlignment="1">
      <alignment wrapText="1"/>
    </xf>
    <xf numFmtId="0" fontId="8" fillId="2" borderId="13" xfId="3" applyFont="1" applyFill="1" applyBorder="1" applyAlignment="1">
      <alignment horizontal="center"/>
    </xf>
    <xf numFmtId="165" fontId="9" fillId="2" borderId="13" xfId="1" applyNumberFormat="1" applyFont="1" applyFill="1" applyBorder="1"/>
    <xf numFmtId="165" fontId="18" fillId="2" borderId="13" xfId="0" applyNumberFormat="1" applyFont="1" applyFill="1" applyBorder="1"/>
    <xf numFmtId="0" fontId="10" fillId="2" borderId="12" xfId="3" applyFont="1" applyFill="1" applyBorder="1" applyAlignment="1">
      <alignment wrapText="1"/>
    </xf>
    <xf numFmtId="0" fontId="10" fillId="2" borderId="13" xfId="3" applyFont="1" applyFill="1" applyBorder="1" applyAlignment="1">
      <alignment horizontal="center"/>
    </xf>
    <xf numFmtId="0" fontId="12" fillId="2" borderId="12" xfId="3" applyFont="1" applyFill="1" applyBorder="1"/>
    <xf numFmtId="0" fontId="8" fillId="2" borderId="12" xfId="3" applyFont="1" applyFill="1" applyBorder="1"/>
    <xf numFmtId="0" fontId="8" fillId="2" borderId="12" xfId="3" applyFont="1" applyFill="1" applyBorder="1" applyAlignment="1">
      <alignment horizontal="left" vertical="center" wrapText="1"/>
    </xf>
    <xf numFmtId="0" fontId="8" fillId="2" borderId="13" xfId="3" applyFont="1" applyFill="1" applyBorder="1" applyAlignment="1">
      <alignment horizontal="center" vertical="center"/>
    </xf>
    <xf numFmtId="3" fontId="10" fillId="2" borderId="13" xfId="3" applyNumberFormat="1" applyFont="1" applyFill="1" applyBorder="1" applyAlignment="1">
      <alignment horizontal="right" vertical="center"/>
    </xf>
    <xf numFmtId="3" fontId="10" fillId="2" borderId="14" xfId="3" applyNumberFormat="1" applyFont="1" applyFill="1" applyBorder="1" applyAlignment="1">
      <alignment horizontal="right" vertical="center"/>
    </xf>
    <xf numFmtId="165" fontId="9" fillId="2" borderId="14" xfId="1" applyNumberFormat="1" applyFont="1" applyFill="1" applyBorder="1"/>
    <xf numFmtId="3" fontId="8" fillId="2" borderId="13" xfId="3" applyNumberFormat="1" applyFont="1" applyFill="1" applyBorder="1"/>
    <xf numFmtId="0" fontId="10" fillId="2" borderId="16" xfId="3" applyFont="1" applyFill="1" applyBorder="1"/>
    <xf numFmtId="0" fontId="8" fillId="2" borderId="17" xfId="3" applyFont="1" applyFill="1" applyBorder="1" applyAlignment="1">
      <alignment horizontal="center" vertical="center"/>
    </xf>
    <xf numFmtId="0" fontId="10" fillId="2" borderId="18" xfId="3" applyFont="1" applyFill="1" applyBorder="1"/>
    <xf numFmtId="0" fontId="10" fillId="2" borderId="19" xfId="3" applyFont="1" applyFill="1" applyBorder="1" applyAlignment="1">
      <alignment horizontal="center"/>
    </xf>
    <xf numFmtId="3" fontId="10" fillId="2" borderId="19" xfId="3" applyNumberFormat="1" applyFont="1" applyFill="1" applyBorder="1"/>
    <xf numFmtId="3" fontId="10" fillId="2" borderId="20" xfId="3" applyNumberFormat="1" applyFont="1" applyFill="1" applyBorder="1"/>
    <xf numFmtId="165" fontId="11" fillId="2" borderId="19" xfId="1" applyNumberFormat="1" applyFont="1" applyFill="1" applyBorder="1"/>
    <xf numFmtId="165" fontId="0" fillId="2" borderId="19" xfId="0" applyNumberFormat="1" applyFill="1" applyBorder="1"/>
    <xf numFmtId="165" fontId="0" fillId="2" borderId="21" xfId="0" applyNumberFormat="1" applyFill="1" applyBorder="1"/>
    <xf numFmtId="0" fontId="13" fillId="2" borderId="0" xfId="3" applyFont="1" applyFill="1" applyBorder="1"/>
    <xf numFmtId="0" fontId="11" fillId="2" borderId="0" xfId="0" applyFont="1" applyFill="1"/>
    <xf numFmtId="0" fontId="14" fillId="2" borderId="0" xfId="0" applyFont="1" applyFill="1"/>
    <xf numFmtId="0" fontId="15" fillId="2" borderId="0" xfId="3" applyFont="1" applyFill="1" applyBorder="1" applyAlignment="1">
      <alignment vertical="top"/>
    </xf>
    <xf numFmtId="0" fontId="15" fillId="2" borderId="0" xfId="3" applyFont="1" applyFill="1" applyBorder="1"/>
    <xf numFmtId="0" fontId="15" fillId="2" borderId="0" xfId="0" applyFont="1" applyFill="1"/>
    <xf numFmtId="0" fontId="16" fillId="2" borderId="0" xfId="0" applyFont="1" applyFill="1"/>
    <xf numFmtId="0" fontId="15" fillId="2" borderId="0" xfId="3" applyFont="1" applyFill="1"/>
    <xf numFmtId="0" fontId="17" fillId="2" borderId="0" xfId="0" applyFont="1" applyFill="1"/>
  </cellXfs>
  <cellStyles count="4">
    <cellStyle name="Comma" xfId="1" builtinId="3"/>
    <cellStyle name="Comma 3" xfId="2"/>
    <cellStyle name="Normal" xfId="0" builtinId="0"/>
    <cellStyle name="Normal_Sheet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topLeftCell="A16" workbookViewId="0">
      <selection activeCell="L44" sqref="L44"/>
    </sheetView>
  </sheetViews>
  <sheetFormatPr defaultRowHeight="12.75"/>
  <cols>
    <col min="1" max="1" width="49.85546875" style="4" customWidth="1"/>
    <col min="2" max="2" width="8.140625" style="4" customWidth="1"/>
    <col min="3" max="3" width="8.7109375" style="4" customWidth="1"/>
    <col min="4" max="4" width="18.140625" style="4" hidden="1" customWidth="1"/>
    <col min="5" max="5" width="0.42578125" style="4" hidden="1" customWidth="1"/>
    <col min="6" max="6" width="22" style="4" hidden="1" customWidth="1"/>
    <col min="7" max="7" width="17.85546875" style="4" hidden="1" customWidth="1"/>
    <col min="8" max="8" width="18.140625" style="4" hidden="1" customWidth="1"/>
    <col min="9" max="9" width="14.28515625" style="4" hidden="1" customWidth="1"/>
    <col min="10" max="10" width="17.7109375" style="4" hidden="1" customWidth="1"/>
    <col min="11" max="11" width="11.7109375" style="4" hidden="1" customWidth="1"/>
    <col min="12" max="12" width="18.85546875" style="4" customWidth="1"/>
    <col min="13" max="13" width="19.140625" style="4" customWidth="1"/>
    <col min="14" max="14" width="18.7109375" style="4" hidden="1" customWidth="1"/>
    <col min="15" max="15" width="9.85546875" style="4" hidden="1" customWidth="1"/>
    <col min="16" max="16" width="18.5703125" style="4" customWidth="1"/>
    <col min="17" max="17" width="19" style="4" customWidth="1"/>
    <col min="18" max="16384" width="9.140625" style="4"/>
  </cols>
  <sheetData>
    <row r="1" spans="1:17" ht="17.25">
      <c r="A1" s="2" t="s">
        <v>0</v>
      </c>
      <c r="B1" s="3"/>
      <c r="C1" s="3"/>
      <c r="D1" s="3"/>
      <c r="E1" s="3"/>
      <c r="F1" s="3"/>
      <c r="G1" s="3"/>
    </row>
    <row r="2" spans="1:17">
      <c r="A2" s="5" t="s">
        <v>1</v>
      </c>
      <c r="B2" s="3"/>
      <c r="C2" s="6"/>
      <c r="D2" s="6"/>
      <c r="E2" s="6"/>
      <c r="F2" s="6"/>
      <c r="G2" s="6"/>
    </row>
    <row r="3" spans="1:17" ht="24.7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22.5" thickBo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6.25" thickTop="1">
      <c r="A5" s="9" t="s">
        <v>4</v>
      </c>
      <c r="B5" s="10" t="s">
        <v>5</v>
      </c>
      <c r="C5" s="11" t="s">
        <v>6</v>
      </c>
      <c r="D5" s="11"/>
      <c r="E5" s="12" t="s">
        <v>7</v>
      </c>
      <c r="F5" s="13"/>
      <c r="G5" s="13"/>
      <c r="H5" s="13"/>
      <c r="I5" s="14">
        <v>2016</v>
      </c>
      <c r="J5" s="14">
        <v>2016</v>
      </c>
      <c r="K5" s="14"/>
      <c r="L5" s="12" t="s">
        <v>8</v>
      </c>
      <c r="M5" s="15"/>
      <c r="N5" s="13" t="s">
        <v>9</v>
      </c>
      <c r="O5" s="16"/>
      <c r="P5" s="13" t="s">
        <v>9</v>
      </c>
      <c r="Q5" s="16"/>
    </row>
    <row r="6" spans="1:17" ht="14.25">
      <c r="A6" s="17"/>
      <c r="B6" s="18"/>
      <c r="C6" s="18"/>
      <c r="D6" s="19" t="s">
        <v>10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12</v>
      </c>
      <c r="L6" s="20" t="s">
        <v>17</v>
      </c>
      <c r="M6" s="21" t="s">
        <v>14</v>
      </c>
      <c r="N6" s="20" t="s">
        <v>17</v>
      </c>
      <c r="O6" s="21" t="s">
        <v>14</v>
      </c>
      <c r="P6" s="20" t="s">
        <v>17</v>
      </c>
      <c r="Q6" s="21" t="s">
        <v>14</v>
      </c>
    </row>
    <row r="7" spans="1:17" ht="15">
      <c r="A7" s="22" t="s">
        <v>18</v>
      </c>
      <c r="B7" s="23">
        <v>1</v>
      </c>
      <c r="C7" s="24">
        <v>20</v>
      </c>
      <c r="D7" s="24">
        <v>1858889000</v>
      </c>
      <c r="E7" s="24">
        <v>1551622986</v>
      </c>
      <c r="F7" s="24"/>
      <c r="G7" s="24">
        <f>D7+E7-F7</f>
        <v>3410511986</v>
      </c>
      <c r="H7" s="25">
        <v>3598953856</v>
      </c>
      <c r="I7" s="25">
        <v>7072286590</v>
      </c>
      <c r="J7" s="25">
        <v>1962641000</v>
      </c>
      <c r="K7" s="25"/>
      <c r="L7" s="25">
        <v>9021908850</v>
      </c>
      <c r="M7" s="25">
        <f>Q7-H7</f>
        <v>13691385639</v>
      </c>
      <c r="N7" s="25">
        <f>G7</f>
        <v>3410511986</v>
      </c>
      <c r="O7" s="25">
        <f>H7</f>
        <v>3598953856</v>
      </c>
      <c r="P7" s="26">
        <f>G7+L7</f>
        <v>12432420836</v>
      </c>
      <c r="Q7" s="27">
        <v>17290339495</v>
      </c>
    </row>
    <row r="8" spans="1:17" ht="18.75" customHeight="1">
      <c r="A8" s="28" t="s">
        <v>19</v>
      </c>
      <c r="B8" s="29">
        <v>2</v>
      </c>
      <c r="C8" s="30"/>
      <c r="D8" s="30">
        <v>2005000</v>
      </c>
      <c r="E8" s="30"/>
      <c r="F8" s="31"/>
      <c r="G8" s="30">
        <f t="shared" ref="G8:G23" si="0">D8+E8-F8</f>
        <v>2005000</v>
      </c>
      <c r="H8" s="32">
        <v>6064903</v>
      </c>
      <c r="I8" s="32">
        <v>32356404</v>
      </c>
      <c r="J8" s="32">
        <v>2823000</v>
      </c>
      <c r="K8" s="32"/>
      <c r="L8" s="32">
        <f>I8+J8-K8</f>
        <v>35179404</v>
      </c>
      <c r="M8" s="32">
        <f t="shared" ref="M8:M24" si="1">Q8-H8</f>
        <v>3167000</v>
      </c>
      <c r="N8" s="32">
        <f t="shared" ref="N8:O26" si="2">G8</f>
        <v>2005000</v>
      </c>
      <c r="O8" s="32">
        <f t="shared" si="2"/>
        <v>6064903</v>
      </c>
      <c r="P8" s="33">
        <f t="shared" ref="P8:P24" si="3">G8+L8</f>
        <v>37184404</v>
      </c>
      <c r="Q8" s="34">
        <v>9231903</v>
      </c>
    </row>
    <row r="9" spans="1:17" ht="30" customHeight="1">
      <c r="A9" s="35" t="s">
        <v>20</v>
      </c>
      <c r="B9" s="36">
        <v>10</v>
      </c>
      <c r="C9" s="30">
        <v>20</v>
      </c>
      <c r="D9" s="30">
        <f>D7-D8</f>
        <v>1856884000</v>
      </c>
      <c r="E9" s="30">
        <v>1551622986</v>
      </c>
      <c r="F9" s="31"/>
      <c r="G9" s="30">
        <f t="shared" si="0"/>
        <v>3408506986</v>
      </c>
      <c r="H9" s="32">
        <f>H7-H8</f>
        <v>3592888953</v>
      </c>
      <c r="I9" s="32">
        <f>I7-I8</f>
        <v>7039930186</v>
      </c>
      <c r="J9" s="32">
        <f>J7-J8</f>
        <v>1959818000</v>
      </c>
      <c r="K9" s="32">
        <v>13018740</v>
      </c>
      <c r="L9" s="37">
        <f>I9+J9-K9</f>
        <v>8986729446</v>
      </c>
      <c r="M9" s="37">
        <f t="shared" si="1"/>
        <v>13688218639</v>
      </c>
      <c r="N9" s="37">
        <f t="shared" si="2"/>
        <v>3408506986</v>
      </c>
      <c r="O9" s="37">
        <f t="shared" si="2"/>
        <v>3592888953</v>
      </c>
      <c r="P9" s="38">
        <f t="shared" si="3"/>
        <v>12395236432</v>
      </c>
      <c r="Q9" s="1">
        <f>Q7-Q8</f>
        <v>17281107592</v>
      </c>
    </row>
    <row r="10" spans="1:17" ht="17.25" customHeight="1">
      <c r="A10" s="39" t="s">
        <v>21</v>
      </c>
      <c r="B10" s="40">
        <v>11</v>
      </c>
      <c r="C10" s="30">
        <v>21</v>
      </c>
      <c r="D10" s="30">
        <v>1561003863</v>
      </c>
      <c r="E10" s="30">
        <v>1111350715</v>
      </c>
      <c r="F10" s="31"/>
      <c r="G10" s="30">
        <f t="shared" si="0"/>
        <v>2672354578</v>
      </c>
      <c r="H10" s="32">
        <v>2839640984</v>
      </c>
      <c r="I10" s="32">
        <v>6219082254</v>
      </c>
      <c r="J10" s="32">
        <v>1488872473</v>
      </c>
      <c r="K10" s="32">
        <v>13018740</v>
      </c>
      <c r="L10" s="32">
        <f t="shared" ref="L10:L26" si="4">I10+J10-K10</f>
        <v>7694935987</v>
      </c>
      <c r="M10" s="32">
        <f t="shared" si="1"/>
        <v>11988107043</v>
      </c>
      <c r="N10" s="32">
        <f t="shared" si="2"/>
        <v>2672354578</v>
      </c>
      <c r="O10" s="32">
        <f t="shared" si="2"/>
        <v>2839640984</v>
      </c>
      <c r="P10" s="33">
        <f t="shared" si="3"/>
        <v>10367290565</v>
      </c>
      <c r="Q10" s="34">
        <v>14827748027</v>
      </c>
    </row>
    <row r="11" spans="1:17" ht="23.25" customHeight="1">
      <c r="A11" s="35" t="s">
        <v>22</v>
      </c>
      <c r="B11" s="36">
        <v>20</v>
      </c>
      <c r="C11" s="30"/>
      <c r="D11" s="30">
        <f>D9-D10</f>
        <v>295880137</v>
      </c>
      <c r="E11" s="30">
        <f>E9-E10</f>
        <v>440272271</v>
      </c>
      <c r="F11" s="31"/>
      <c r="G11" s="30">
        <f t="shared" si="0"/>
        <v>736152408</v>
      </c>
      <c r="H11" s="32">
        <f>H9-H10</f>
        <v>753247969</v>
      </c>
      <c r="I11" s="32">
        <f>I9-I10</f>
        <v>820847932</v>
      </c>
      <c r="J11" s="32">
        <f>J9-J10</f>
        <v>470945527</v>
      </c>
      <c r="K11" s="32"/>
      <c r="L11" s="37">
        <f t="shared" si="4"/>
        <v>1291793459</v>
      </c>
      <c r="M11" s="37">
        <f t="shared" si="1"/>
        <v>1700111596</v>
      </c>
      <c r="N11" s="37">
        <f t="shared" si="2"/>
        <v>736152408</v>
      </c>
      <c r="O11" s="37">
        <f t="shared" si="2"/>
        <v>753247969</v>
      </c>
      <c r="P11" s="38">
        <f t="shared" si="3"/>
        <v>2027945867</v>
      </c>
      <c r="Q11" s="1">
        <f>Q9-Q10</f>
        <v>2453359565</v>
      </c>
    </row>
    <row r="12" spans="1:17" ht="15">
      <c r="A12" s="28" t="s">
        <v>23</v>
      </c>
      <c r="B12" s="40">
        <v>21</v>
      </c>
      <c r="C12" s="30">
        <v>22</v>
      </c>
      <c r="D12" s="30">
        <v>17733722</v>
      </c>
      <c r="E12" s="30">
        <v>53410194</v>
      </c>
      <c r="F12" s="31">
        <v>15335320</v>
      </c>
      <c r="G12" s="30">
        <f t="shared" si="0"/>
        <v>55808596</v>
      </c>
      <c r="H12" s="32">
        <v>19529633</v>
      </c>
      <c r="I12" s="32">
        <v>46485563</v>
      </c>
      <c r="J12" s="32">
        <v>14772868</v>
      </c>
      <c r="K12" s="32">
        <v>12996668</v>
      </c>
      <c r="L12" s="32">
        <f t="shared" si="4"/>
        <v>48261763</v>
      </c>
      <c r="M12" s="32">
        <f t="shared" si="1"/>
        <v>15871639</v>
      </c>
      <c r="N12" s="32">
        <f t="shared" si="2"/>
        <v>55808596</v>
      </c>
      <c r="O12" s="32">
        <f t="shared" si="2"/>
        <v>19529633</v>
      </c>
      <c r="P12" s="33">
        <f t="shared" si="3"/>
        <v>104070359</v>
      </c>
      <c r="Q12" s="34">
        <v>35401272</v>
      </c>
    </row>
    <row r="13" spans="1:17" ht="15">
      <c r="A13" s="28" t="s">
        <v>24</v>
      </c>
      <c r="B13" s="40">
        <v>22</v>
      </c>
      <c r="C13" s="30">
        <v>23</v>
      </c>
      <c r="D13" s="30">
        <v>0</v>
      </c>
      <c r="E13" s="30">
        <v>15346200</v>
      </c>
      <c r="F13" s="31">
        <v>15335320</v>
      </c>
      <c r="G13" s="30">
        <f t="shared" si="0"/>
        <v>10880</v>
      </c>
      <c r="H13" s="32">
        <v>12959438</v>
      </c>
      <c r="I13" s="32">
        <v>13182506</v>
      </c>
      <c r="J13" s="32"/>
      <c r="K13" s="32">
        <v>12996668</v>
      </c>
      <c r="L13" s="32">
        <f t="shared" si="4"/>
        <v>185838</v>
      </c>
      <c r="M13" s="32">
        <f t="shared" si="1"/>
        <v>7159668</v>
      </c>
      <c r="N13" s="32">
        <f t="shared" si="2"/>
        <v>10880</v>
      </c>
      <c r="O13" s="32">
        <f t="shared" si="2"/>
        <v>12959438</v>
      </c>
      <c r="P13" s="33">
        <f t="shared" si="3"/>
        <v>196718</v>
      </c>
      <c r="Q13" s="34">
        <v>20119106</v>
      </c>
    </row>
    <row r="14" spans="1:17" ht="15">
      <c r="A14" s="41" t="s">
        <v>25</v>
      </c>
      <c r="B14" s="40">
        <v>23</v>
      </c>
      <c r="C14" s="30"/>
      <c r="D14" s="30"/>
      <c r="E14" s="30">
        <v>15335320</v>
      </c>
      <c r="F14" s="31"/>
      <c r="G14" s="30">
        <v>0</v>
      </c>
      <c r="H14" s="32">
        <v>12959438</v>
      </c>
      <c r="I14" s="32">
        <v>12996668</v>
      </c>
      <c r="J14" s="32"/>
      <c r="K14" s="32">
        <v>12996668</v>
      </c>
      <c r="L14" s="32">
        <f t="shared" si="4"/>
        <v>0</v>
      </c>
      <c r="M14" s="32">
        <f t="shared" si="1"/>
        <v>6768384</v>
      </c>
      <c r="N14" s="32">
        <f t="shared" si="2"/>
        <v>0</v>
      </c>
      <c r="O14" s="32">
        <f t="shared" si="2"/>
        <v>12959438</v>
      </c>
      <c r="P14" s="33">
        <f t="shared" si="3"/>
        <v>0</v>
      </c>
      <c r="Q14" s="34">
        <v>19727822</v>
      </c>
    </row>
    <row r="15" spans="1:17" ht="15">
      <c r="A15" s="28" t="s">
        <v>26</v>
      </c>
      <c r="B15" s="40">
        <v>25</v>
      </c>
      <c r="C15" s="30" t="s">
        <v>27</v>
      </c>
      <c r="D15" s="30">
        <v>0</v>
      </c>
      <c r="E15" s="30">
        <v>222117547</v>
      </c>
      <c r="F15" s="31"/>
      <c r="G15" s="30">
        <f t="shared" si="0"/>
        <v>222117547</v>
      </c>
      <c r="H15" s="32">
        <v>167287776</v>
      </c>
      <c r="I15" s="32">
        <v>306110602</v>
      </c>
      <c r="J15" s="32"/>
      <c r="K15" s="32"/>
      <c r="L15" s="32">
        <f t="shared" si="4"/>
        <v>306110602</v>
      </c>
      <c r="M15" s="32">
        <f t="shared" si="1"/>
        <v>625515530</v>
      </c>
      <c r="N15" s="32">
        <f t="shared" si="2"/>
        <v>222117547</v>
      </c>
      <c r="O15" s="32">
        <f t="shared" si="2"/>
        <v>167287776</v>
      </c>
      <c r="P15" s="33">
        <f t="shared" si="3"/>
        <v>528228149</v>
      </c>
      <c r="Q15" s="34">
        <v>792803306</v>
      </c>
    </row>
    <row r="16" spans="1:17" ht="15">
      <c r="A16" s="28" t="s">
        <v>28</v>
      </c>
      <c r="B16" s="40">
        <v>26</v>
      </c>
      <c r="C16" s="30" t="s">
        <v>29</v>
      </c>
      <c r="D16" s="30">
        <v>176861464</v>
      </c>
      <c r="E16" s="30">
        <v>216612016</v>
      </c>
      <c r="F16" s="31"/>
      <c r="G16" s="30">
        <f t="shared" si="0"/>
        <v>393473480</v>
      </c>
      <c r="H16" s="32">
        <v>449755009</v>
      </c>
      <c r="I16" s="32">
        <v>554548043</v>
      </c>
      <c r="J16" s="32">
        <v>223499462</v>
      </c>
      <c r="K16" s="32"/>
      <c r="L16" s="32">
        <f t="shared" si="4"/>
        <v>778047505</v>
      </c>
      <c r="M16" s="32">
        <f t="shared" si="1"/>
        <v>811877090</v>
      </c>
      <c r="N16" s="32">
        <f t="shared" si="2"/>
        <v>393473480</v>
      </c>
      <c r="O16" s="32">
        <f t="shared" si="2"/>
        <v>449755009</v>
      </c>
      <c r="P16" s="33">
        <f t="shared" si="3"/>
        <v>1171520985</v>
      </c>
      <c r="Q16" s="34">
        <v>1261632099</v>
      </c>
    </row>
    <row r="17" spans="1:17" ht="24.75" customHeight="1">
      <c r="A17" s="35" t="s">
        <v>30</v>
      </c>
      <c r="B17" s="36">
        <v>30</v>
      </c>
      <c r="C17" s="30"/>
      <c r="D17" s="30">
        <f>D11+D12-D13-D15-D16</f>
        <v>136752395</v>
      </c>
      <c r="E17" s="30">
        <f>E11+E12-E13-E15-E16</f>
        <v>39606702</v>
      </c>
      <c r="F17" s="31"/>
      <c r="G17" s="30">
        <f t="shared" si="0"/>
        <v>176359097</v>
      </c>
      <c r="H17" s="32">
        <f>H11+H12-H13-H15-H16</f>
        <v>142775379</v>
      </c>
      <c r="I17" s="32">
        <f>I11+I12-I13-I15-I16</f>
        <v>-6507656</v>
      </c>
      <c r="J17" s="32">
        <f>J11+J12-J16</f>
        <v>262218933</v>
      </c>
      <c r="K17" s="32"/>
      <c r="L17" s="37">
        <f t="shared" si="4"/>
        <v>255711277</v>
      </c>
      <c r="M17" s="37">
        <f t="shared" si="1"/>
        <v>271430947</v>
      </c>
      <c r="N17" s="37">
        <f t="shared" si="2"/>
        <v>176359097</v>
      </c>
      <c r="O17" s="37">
        <f t="shared" si="2"/>
        <v>142775379</v>
      </c>
      <c r="P17" s="38">
        <f>G17+L17</f>
        <v>432070374</v>
      </c>
      <c r="Q17" s="1">
        <f>Q11+Q12-Q13-Q15-Q16</f>
        <v>414206326</v>
      </c>
    </row>
    <row r="18" spans="1:17" ht="15">
      <c r="A18" s="28" t="s">
        <v>31</v>
      </c>
      <c r="B18" s="40">
        <v>31</v>
      </c>
      <c r="C18" s="30">
        <v>25</v>
      </c>
      <c r="D18" s="30">
        <v>16363636</v>
      </c>
      <c r="E18" s="30">
        <v>1045800</v>
      </c>
      <c r="F18" s="31"/>
      <c r="G18" s="30">
        <f t="shared" si="0"/>
        <v>17409436</v>
      </c>
      <c r="H18" s="32">
        <v>359707873</v>
      </c>
      <c r="I18" s="32">
        <v>66248109</v>
      </c>
      <c r="J18" s="32"/>
      <c r="K18" s="32"/>
      <c r="L18" s="32">
        <f t="shared" si="4"/>
        <v>66248109</v>
      </c>
      <c r="M18" s="32">
        <f t="shared" si="1"/>
        <v>-192610626</v>
      </c>
      <c r="N18" s="32">
        <f t="shared" si="2"/>
        <v>17409436</v>
      </c>
      <c r="O18" s="32">
        <f t="shared" si="2"/>
        <v>359707873</v>
      </c>
      <c r="P18" s="33">
        <f t="shared" si="3"/>
        <v>83657545</v>
      </c>
      <c r="Q18" s="34">
        <v>167097247</v>
      </c>
    </row>
    <row r="19" spans="1:17" ht="15">
      <c r="A19" s="28" t="s">
        <v>32</v>
      </c>
      <c r="B19" s="40">
        <v>32</v>
      </c>
      <c r="C19" s="30">
        <v>26</v>
      </c>
      <c r="D19" s="30">
        <v>0</v>
      </c>
      <c r="E19" s="30">
        <v>464160</v>
      </c>
      <c r="F19" s="31"/>
      <c r="G19" s="30">
        <f t="shared" si="0"/>
        <v>464160</v>
      </c>
      <c r="H19" s="32">
        <v>330915527</v>
      </c>
      <c r="I19" s="32">
        <v>219571</v>
      </c>
      <c r="J19" s="32">
        <v>478763</v>
      </c>
      <c r="K19" s="32"/>
      <c r="L19" s="32">
        <f t="shared" si="4"/>
        <v>698334</v>
      </c>
      <c r="M19" s="32">
        <f t="shared" si="1"/>
        <v>-328575959</v>
      </c>
      <c r="N19" s="32">
        <f t="shared" si="2"/>
        <v>464160</v>
      </c>
      <c r="O19" s="32">
        <f t="shared" si="2"/>
        <v>330915527</v>
      </c>
      <c r="P19" s="33">
        <f t="shared" si="3"/>
        <v>1162494</v>
      </c>
      <c r="Q19" s="34">
        <v>2339568</v>
      </c>
    </row>
    <row r="20" spans="1:17" ht="15">
      <c r="A20" s="42" t="s">
        <v>33</v>
      </c>
      <c r="B20" s="36">
        <v>40</v>
      </c>
      <c r="C20" s="30"/>
      <c r="D20" s="30">
        <f>D18-D19</f>
        <v>16363636</v>
      </c>
      <c r="E20" s="30">
        <f>E18-E19</f>
        <v>581640</v>
      </c>
      <c r="F20" s="31"/>
      <c r="G20" s="30">
        <f t="shared" si="0"/>
        <v>16945276</v>
      </c>
      <c r="H20" s="32">
        <f>H18-H19</f>
        <v>28792346</v>
      </c>
      <c r="I20" s="32">
        <f>I18-I19</f>
        <v>66028538</v>
      </c>
      <c r="J20" s="32">
        <f>J18-J19</f>
        <v>-478763</v>
      </c>
      <c r="K20" s="32"/>
      <c r="L20" s="37">
        <f t="shared" si="4"/>
        <v>65549775</v>
      </c>
      <c r="M20" s="37">
        <f t="shared" si="1"/>
        <v>135965333</v>
      </c>
      <c r="N20" s="37">
        <f t="shared" si="2"/>
        <v>16945276</v>
      </c>
      <c r="O20" s="37">
        <f t="shared" si="2"/>
        <v>28792346</v>
      </c>
      <c r="P20" s="38">
        <f t="shared" si="3"/>
        <v>82495051</v>
      </c>
      <c r="Q20" s="1">
        <f>Q18-Q19</f>
        <v>164757679</v>
      </c>
    </row>
    <row r="21" spans="1:17" ht="15">
      <c r="A21" s="42" t="s">
        <v>34</v>
      </c>
      <c r="B21" s="36">
        <v>50</v>
      </c>
      <c r="C21" s="30"/>
      <c r="D21" s="30">
        <f>D17+D20</f>
        <v>153116031</v>
      </c>
      <c r="E21" s="30">
        <f>E17+E20</f>
        <v>40188342</v>
      </c>
      <c r="F21" s="31"/>
      <c r="G21" s="30">
        <f t="shared" si="0"/>
        <v>193304373</v>
      </c>
      <c r="H21" s="32">
        <f>H17+H20</f>
        <v>171567725</v>
      </c>
      <c r="I21" s="32">
        <f>I17+I20</f>
        <v>59520882</v>
      </c>
      <c r="J21" s="32">
        <f>J17+J20</f>
        <v>261740170</v>
      </c>
      <c r="K21" s="32"/>
      <c r="L21" s="37">
        <f t="shared" si="4"/>
        <v>321261052</v>
      </c>
      <c r="M21" s="37">
        <f t="shared" si="1"/>
        <v>407396280</v>
      </c>
      <c r="N21" s="37">
        <f t="shared" si="2"/>
        <v>193304373</v>
      </c>
      <c r="O21" s="37">
        <f t="shared" si="2"/>
        <v>171567725</v>
      </c>
      <c r="P21" s="38">
        <f t="shared" si="3"/>
        <v>514565425</v>
      </c>
      <c r="Q21" s="1">
        <f>Q17+Q20</f>
        <v>578964005</v>
      </c>
    </row>
    <row r="22" spans="1:17" ht="15">
      <c r="A22" s="28" t="s">
        <v>35</v>
      </c>
      <c r="B22" s="40">
        <v>51</v>
      </c>
      <c r="C22" s="30">
        <v>27</v>
      </c>
      <c r="D22" s="30">
        <v>8473983</v>
      </c>
      <c r="E22" s="30">
        <v>0</v>
      </c>
      <c r="F22" s="31"/>
      <c r="G22" s="30">
        <f t="shared" si="0"/>
        <v>8473983</v>
      </c>
      <c r="H22" s="32">
        <v>7013184</v>
      </c>
      <c r="I22" s="32"/>
      <c r="J22" s="32">
        <v>13110947</v>
      </c>
      <c r="K22" s="32"/>
      <c r="L22" s="32">
        <f t="shared" si="4"/>
        <v>13110947</v>
      </c>
      <c r="M22" s="32">
        <f t="shared" si="1"/>
        <v>34379798</v>
      </c>
      <c r="N22" s="32">
        <f t="shared" si="2"/>
        <v>8473983</v>
      </c>
      <c r="O22" s="32">
        <f t="shared" si="2"/>
        <v>7013184</v>
      </c>
      <c r="P22" s="33">
        <f t="shared" si="3"/>
        <v>21584930</v>
      </c>
      <c r="Q22" s="34">
        <v>41392982</v>
      </c>
    </row>
    <row r="23" spans="1:17" ht="15">
      <c r="A23" s="28" t="s">
        <v>36</v>
      </c>
      <c r="B23" s="40">
        <v>52</v>
      </c>
      <c r="C23" s="30"/>
      <c r="D23" s="30"/>
      <c r="E23" s="30">
        <v>0</v>
      </c>
      <c r="F23" s="31"/>
      <c r="G23" s="30">
        <f t="shared" si="0"/>
        <v>0</v>
      </c>
      <c r="H23" s="32"/>
      <c r="I23" s="32"/>
      <c r="J23" s="32"/>
      <c r="K23" s="32"/>
      <c r="L23" s="32">
        <f t="shared" si="4"/>
        <v>0</v>
      </c>
      <c r="M23" s="32">
        <f t="shared" si="1"/>
        <v>-6934902</v>
      </c>
      <c r="N23" s="32">
        <f t="shared" si="2"/>
        <v>0</v>
      </c>
      <c r="O23" s="32">
        <f t="shared" si="2"/>
        <v>0</v>
      </c>
      <c r="P23" s="33">
        <f t="shared" si="3"/>
        <v>0</v>
      </c>
      <c r="Q23" s="34">
        <v>-6934902</v>
      </c>
    </row>
    <row r="24" spans="1:17" ht="26.25" customHeight="1">
      <c r="A24" s="43" t="s">
        <v>37</v>
      </c>
      <c r="B24" s="44">
        <v>60</v>
      </c>
      <c r="C24" s="45"/>
      <c r="D24" s="45">
        <f>D21</f>
        <v>153116031</v>
      </c>
      <c r="E24" s="45">
        <f>E21</f>
        <v>40188342</v>
      </c>
      <c r="F24" s="46"/>
      <c r="G24" s="30">
        <f>G21-G22</f>
        <v>184830390</v>
      </c>
      <c r="H24" s="30">
        <f>H21-H22</f>
        <v>164554541</v>
      </c>
      <c r="I24" s="30">
        <f>I21</f>
        <v>59520882</v>
      </c>
      <c r="J24" s="30">
        <f>J21-J22</f>
        <v>248629223</v>
      </c>
      <c r="K24" s="30"/>
      <c r="L24" s="37">
        <f t="shared" si="4"/>
        <v>308150105</v>
      </c>
      <c r="M24" s="47">
        <f t="shared" si="1"/>
        <v>379951384</v>
      </c>
      <c r="N24" s="48">
        <f>N21-N22</f>
        <v>184830390</v>
      </c>
      <c r="O24" s="37">
        <f t="shared" si="2"/>
        <v>164554541</v>
      </c>
      <c r="P24" s="38">
        <f t="shared" si="3"/>
        <v>492980495</v>
      </c>
      <c r="Q24" s="1">
        <f>Q21-Q22-Q23</f>
        <v>544505925</v>
      </c>
    </row>
    <row r="25" spans="1:17" ht="17.25" customHeight="1">
      <c r="A25" s="49" t="s">
        <v>38</v>
      </c>
      <c r="B25" s="50">
        <v>70</v>
      </c>
      <c r="C25" s="45">
        <v>28</v>
      </c>
      <c r="D25" s="45"/>
      <c r="E25" s="45"/>
      <c r="F25" s="46"/>
      <c r="G25" s="30">
        <v>83</v>
      </c>
      <c r="H25" s="32">
        <v>73</v>
      </c>
      <c r="I25" s="32"/>
      <c r="J25" s="32"/>
      <c r="K25" s="32"/>
      <c r="L25" s="32">
        <f t="shared" si="4"/>
        <v>0</v>
      </c>
      <c r="M25" s="32"/>
      <c r="N25" s="32">
        <f t="shared" si="2"/>
        <v>83</v>
      </c>
      <c r="O25" s="32">
        <v>73</v>
      </c>
      <c r="P25" s="33">
        <v>220</v>
      </c>
      <c r="Q25" s="34">
        <v>244</v>
      </c>
    </row>
    <row r="26" spans="1:17" ht="15.75" thickBot="1">
      <c r="A26" s="51" t="s">
        <v>39</v>
      </c>
      <c r="B26" s="52">
        <v>71</v>
      </c>
      <c r="C26" s="53"/>
      <c r="D26" s="53"/>
      <c r="E26" s="53"/>
      <c r="F26" s="54"/>
      <c r="G26" s="53">
        <f>D26+E26</f>
        <v>0</v>
      </c>
      <c r="H26" s="55"/>
      <c r="I26" s="55"/>
      <c r="J26" s="55"/>
      <c r="K26" s="55"/>
      <c r="L26" s="55">
        <f t="shared" si="4"/>
        <v>0</v>
      </c>
      <c r="M26" s="55"/>
      <c r="N26" s="55">
        <f t="shared" si="2"/>
        <v>0</v>
      </c>
      <c r="O26" s="55"/>
      <c r="P26" s="56"/>
      <c r="Q26" s="57"/>
    </row>
    <row r="27" spans="1:17" ht="15.75" thickTop="1">
      <c r="A27" s="58"/>
      <c r="B27" s="58"/>
      <c r="C27" s="58"/>
      <c r="D27" s="58"/>
      <c r="E27" s="58"/>
      <c r="F27" s="58"/>
      <c r="G27" s="58"/>
      <c r="H27" s="59"/>
      <c r="I27" s="59"/>
      <c r="J27" s="59"/>
      <c r="K27" s="59"/>
      <c r="L27" s="59"/>
      <c r="M27" s="59"/>
      <c r="N27" s="60" t="s">
        <v>40</v>
      </c>
    </row>
    <row r="28" spans="1:17" ht="18">
      <c r="A28" s="61" t="s">
        <v>41</v>
      </c>
      <c r="B28" s="62"/>
      <c r="C28" s="62" t="s">
        <v>42</v>
      </c>
      <c r="D28" s="62"/>
      <c r="E28" s="62"/>
      <c r="F28" s="62"/>
      <c r="G28" s="62"/>
      <c r="H28" s="59"/>
      <c r="I28" s="59"/>
      <c r="J28" s="59"/>
      <c r="K28" s="59"/>
      <c r="L28" s="59"/>
      <c r="M28" s="59"/>
      <c r="N28" s="63" t="s">
        <v>43</v>
      </c>
      <c r="P28" s="63" t="s">
        <v>44</v>
      </c>
      <c r="Q28" s="64"/>
    </row>
    <row r="29" spans="1:17" ht="18">
      <c r="A29" s="65"/>
      <c r="B29" s="65"/>
      <c r="C29" s="65"/>
      <c r="D29" s="65"/>
      <c r="E29" s="65"/>
      <c r="F29" s="65"/>
      <c r="G29" s="65"/>
      <c r="H29" s="59"/>
      <c r="I29" s="59"/>
      <c r="J29" s="59"/>
      <c r="K29" s="59"/>
      <c r="L29" s="59"/>
      <c r="M29" s="59"/>
      <c r="N29" s="59"/>
      <c r="O29" s="59"/>
      <c r="P29" s="64"/>
      <c r="Q29" s="64"/>
    </row>
    <row r="30" spans="1:17" ht="18">
      <c r="A30" s="65"/>
      <c r="B30" s="65"/>
      <c r="C30" s="65"/>
      <c r="D30" s="65"/>
      <c r="E30" s="65"/>
      <c r="F30" s="65"/>
      <c r="G30" s="65"/>
      <c r="H30" s="59"/>
      <c r="I30" s="59"/>
      <c r="J30" s="59"/>
      <c r="K30" s="59"/>
      <c r="L30" s="59"/>
      <c r="M30" s="59"/>
      <c r="N30" s="59"/>
      <c r="O30" s="59"/>
      <c r="P30" s="64"/>
      <c r="Q30" s="64"/>
    </row>
    <row r="31" spans="1:17" ht="18">
      <c r="A31" s="66" t="s">
        <v>45</v>
      </c>
      <c r="B31" s="66"/>
      <c r="C31" s="66" t="s">
        <v>46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 t="s">
        <v>47</v>
      </c>
      <c r="P31" s="66" t="s">
        <v>48</v>
      </c>
      <c r="Q31" s="64"/>
    </row>
  </sheetData>
  <mergeCells count="6">
    <mergeCell ref="A3:Q3"/>
    <mergeCell ref="A4:Q4"/>
    <mergeCell ref="E5:H5"/>
    <mergeCell ref="L5:M5"/>
    <mergeCell ref="N5:O5"/>
    <mergeCell ref="P5:Q5"/>
  </mergeCells>
  <phoneticPr fontId="0" type="noConversion"/>
  <pageMargins left="0.49" right="0.17" top="0.34" bottom="0.35" header="0.25" footer="0.2"/>
  <pageSetup paperSize="9" orientation="landscape" verticalDpi="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iFcotofAvkBzJhJYhfVpkT8ol4I=</DigestValue>
    </Reference>
    <Reference URI="#idOfficeObject" Type="http://www.w3.org/2000/09/xmldsig#Object">
      <DigestMethod Algorithm="http://www.w3.org/2000/09/xmldsig#sha1"/>
      <DigestValue>Ojox+eQf5JbbfRspAmYozR9f+dY=</DigestValue>
    </Reference>
  </SignedInfo>
  <SignatureValue>
    QFPlTKZLScGSUcH3V0eQ9Hsvo3Yoyl/IcrJslqfrmIeR+46PIMCAc1GLyJf65KJxDQlJ0s+j
    k+QtppB7yFPSUS/wbG2oKsudt2VQP9xHWIB1QVQtZa6zwlqP6CQwht1aric4Z8copQhvLC0J
    I2L+7XaxywB7Vd/0lwZbmHsrsPo=
  </SignatureValue>
  <KeyInfo>
    <KeyValue>
      <RSAKeyValue>
        <Modulus>
            nRh+3tFskHeAbi3lJ8sE7yO8hKijk8gZ7t3htnpU/LKqvcjSRL7IE9sIiYRuk2rsJz7tjSa2
            iXMbWAG7tkNKx9d0qxqJn6KndojB7QB2PvG+7SO7THughnwV7el/0MxWTkBg7GOw9pRJSQ6d
            DTwwQHEa3/5Skq44pcDaqCF8+9U=
          </Modulus>
        <Exponent>AQAB</Exponent>
      </RSAKeyValue>
    </KeyValue>
    <X509Data>
      <X509Certificate>
          MIIGQjCCBCqgAwIBAgIQVAFaAVnU90e2yssqIJ3x/jANBgkqhkiG9w0BAQUFADBpMQswCQYD
          VQQGEwJWTjETMBEGA1UEChMKVk5QVCBHcm91cDEeMBwGA1UECxMVVk5QVC1DQSBUcnVzdCBO
          ZXR3b3JrMSUwIwYDVQQDExxWTlBUIENlcnRpZmljYXRpb24gQXV0aG9yaXR5MB4XDTE1MDcx
          MDA5MjcwMFoXDTE5MDcxMDA5MjcwMFowggEFMQswCQYDVQQGEwJWTjESMBAGA1UECAwJSMOg
          IFTEqW5oMRUwEwYDVQQHDAxUUC5Iw6AgVMSpbmgxTDBKBgNVBAoMQ0PDlE5HIFRZIEPhu5Qg
          UEjhuqZOIFPDgUNIIC0gVEhJ4bq+VCBC4buKIFRSxq/hu5xORyBI4buMQyBIw4AgVMSoTkgx
          GjAYBgNVBAsMEVBow7JuZyBL4bq/IFRvw6FuMR0wGwYDVQQMDBRL4bq/IFRvw6FuIFRyxrDh
          u59uZzEiMCAGA1UEAwwZTkdVWeG7hE4gVEjhu4ogVEhVIEjhurBORzEeMBwGCgmSJomT8ixk
          AQEMDkNNTkQ6MTgzMDE2MzkzMIGfMA0GCSqGSIb3DQEBAQUAA4GNADCBiQKBgQCdGH7e0WyQ
          d4BuLeUnywTvI7yEqKOTyBnu3eG2elT8sqq9yNJEvsgT2wiJhG6TauwnPu2NJraJcxtYAbu2
          Q0rH13SrGomfoqd2iMHtAHY+8b7tI7tMe6CGfBXt6X/QzFZOQGDsY7D2lElJDp0NPDBAcRrf
          /lKSrjilwNqoIXz71QIDAQABo4IByjCCAcYwcAYIKwYBBQUHAQEEZDBiMDIGCCsGAQUFBzAC
          hiZodHRwOi8vcHViLnZucHQtY2Eudm4vY2VydHMvdm5wdGNhLmNlcjAsBggrBgEFBQcwAYYg
          aHR0cDovL29jc3Audm5wdC1jYS52bi9yZXNwb25kZXIwHQYDVR0OBBYEFN0UquewyF7cXOr2
          jIbeSsR+LJN1MAwGA1UdEwEB/wQCMAAwHwYDVR0jBBgwFoAUBmnA1dUCihWNRn3pfOJoClWs
          aq8waAYDVR0gBGEwXzBdBg4rBgEEAYHtAwEBAwEDAjBLMCIGCCsGAQUFBwICMBYeFABTAEkA
          RAAtAFAAUgAtADEALgAwMCUGCCsGAQUFBwIBFhlodHRwOi8vcHViLnZucHQtY2Eudm4vcnBh
          MDEGA1UdHwQqMCgwJqAkoCKGIGh0dHA6Ly9jcmwudm5wdC1jYS52bi92bnB0Y2EuY3JsMA4G
          A1UdDwEB/wQEAwIE8DA0BgNVHSUELTArBggrBgEFBQcDAgYIKwYBBQUHAwQGCisGAQQBgjcK
          AwwGCSqGSIb3LwEBBTAhBgNVHREEGjAYgRZob2FpaHVvbmdoYmVAZ21haWwuY29tMA0GCSqG
          SIb3DQEBBQUAA4ICAQAqSvXVssW7siRa9QxmgfrcnCI9CA1JHft5EL5+bDNy+1wr6NhT3hWj
          mOGvGmd3lD3+A/L3GlrJpklxGJ0DgIB74HQiTvWsbvOBiCQ7Tw1jNr0V67KRy63QKLNH2NnU
          1jLiuW2z++yZxHu7H69KaQwv1sRxkONFbQgI5c5h48iE36a2lIwX0D+3akruo1hO5M4nFnRG
          Yb1+kvpONRkPA4F0VdK9gh1oaIE4wYf+bVeCIen5em0mslD5uPb1eZOawE94mZccJB0w/iVN
          VCztOx1TpRq98kRptu1lpThiF9yhgUqTgcGN1ot8Q06jjosTi86GzKqAzyYhzkSR+PYYK61M
          p9BUKynkuH7WwW9sXpXEWv2y06WqWDIbixuU5ZS1HMSe68IFVKLcpqIpanA+C6aMwgQKU7Cr
          aQSPosI6igqqniDSSdhY+yFrvXcc0JQVynxD4IsKMz9BRby3JCjw/WhsWC1xBcEVd5aPpdu2
          TdolTldfeWuUaiQcJ/pW4JiuJzc3X7RRb2AjRES7myWwh2nCQ5VYNyC5FudLAc8CxToIe3/d
          AZQTAGuFwqZM/gh/45AGP+iPpNgbalnfmKmUllBMsVE8UKNxMTMqU0MsEcsdwc+6j/lS8efy
          fM0gBirYDTb8/I8NdleUIzIu8Lo1IUPclt0zMrjQzydDbDsTSXJx2w==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xDZnTu1nMQTuiiRjYFrJNihx+Yo=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0r8wY3Q58IOvKZvh/csfwr+podg=</DigestValue>
      </Reference>
      <Reference URI="/xl/sharedStrings.xml?ContentType=application/vnd.openxmlformats-officedocument.spreadsheetml.sharedStrings+xml">
        <DigestMethod Algorithm="http://www.w3.org/2000/09/xmldsig#sha1"/>
        <DigestValue>LVV+PubknTBje8Yf10/o3xbYuM8=</DigestValue>
      </Reference>
      <Reference URI="/xl/styles.xml?ContentType=application/vnd.openxmlformats-officedocument.spreadsheetml.styles+xml">
        <DigestMethod Algorithm="http://www.w3.org/2000/09/xmldsig#sha1"/>
        <DigestValue>lrxpHbcnRxkeSLmFLdNmjjX+Sr8=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3KLnW4ATtjJS9lYukWcMDi8RRQM=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5FXS1862/dZ7iJw2ZHkI0fKke2I=</DigestValue>
      </Reference>
    </Manifest>
    <SignatureProperties>
      <SignatureProperty Id="idSignatureTime" Target="#idPackageSignature">
        <mdssi:SignatureTime>
          <mdssi:Format>YYYY-MM-DDThh:mm:ssTZD</mdssi:Format>
          <mdssi:Value>2016-07-20T15:00:33Z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BC KQKD</SignatureComments>
          <WindowsVersion>5.1</WindowsVersion>
          <OfficeVersion>12.0</OfficeVersion>
          <ApplicationVersion>12.0</ApplicationVersion>
          <Monitors>1</Monitors>
          <HorizontalResolution>1152</HorizontalResolution>
          <VerticalResolution>864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kqkdq2hn</vt:lpstr>
    </vt:vector>
  </TitlesOfParts>
  <Company>Nguyen Hoanh 72 Tran Phu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</dc:creator>
  <cp:lastModifiedBy>Pro </cp:lastModifiedBy>
  <cp:lastPrinted>2016-07-20T13:12:14Z</cp:lastPrinted>
  <dcterms:created xsi:type="dcterms:W3CDTF">2016-07-20T09:45:59Z</dcterms:created>
  <dcterms:modified xsi:type="dcterms:W3CDTF">2016-07-20T14:11:57Z</dcterms:modified>
</cp:coreProperties>
</file>