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Default Extension="sigs" ContentType="application/vnd.openxmlformats-package.digital-signature-origin"/>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90" yWindow="405" windowWidth="7605" windowHeight="8940" tabRatio="845"/>
  </bookViews>
  <sheets>
    <sheet name="BS" sheetId="7" r:id="rId1"/>
    <sheet name="PL" sheetId="8" r:id="rId2"/>
    <sheet name="CF-GT" sheetId="9" r:id="rId3"/>
    <sheet name="Note V" sheetId="56" r:id="rId4"/>
    <sheet name="Tax" sheetId="57" r:id="rId5"/>
    <sheet name="Von" sheetId="59" r:id="rId6"/>
    <sheet name="SS" sheetId="58" r:id="rId7"/>
    <sheet name="CF-TT" sheetId="52" state="hidden" r:id="rId8"/>
    <sheet name="OD0-TT" sheetId="53" state="hidden" r:id="rId9"/>
    <sheet name="OD1-TT" sheetId="54" state="hidden" r:id="rId10"/>
    <sheet name="ExRates" sheetId="55" state="hidden" r:id="rId11"/>
    <sheet name="BS-QD" sheetId="46" state="hidden" r:id="rId12"/>
    <sheet name="PL-QD" sheetId="47" state="hidden" r:id="rId13"/>
    <sheet name="CF-QD" sheetId="48" state="hidden" r:id="rId14"/>
  </sheets>
  <definedNames>
    <definedName name="_xlnm._FilterDatabase" localSheetId="2" hidden="1">'CF-GT'!#REF!</definedName>
    <definedName name="_xlnm._FilterDatabase" localSheetId="13" hidden="1">'CF-QD'!#REF!</definedName>
    <definedName name="_xlnm.Print_Area" localSheetId="0">BS!$A$1:$H$178</definedName>
    <definedName name="_xlnm.Print_Area" localSheetId="11">'BS-QD'!$A$1:$H$184</definedName>
    <definedName name="_xlnm.Print_Area" localSheetId="2">'CF-GT'!$A$1:$K$99</definedName>
    <definedName name="_xlnm.Print_Area" localSheetId="13">'CF-QD'!$A$1:$H$107</definedName>
    <definedName name="_xlnm.Print_Area" localSheetId="7">'CF-TT'!$A$1:$H$81</definedName>
    <definedName name="_xlnm.Print_Area" localSheetId="3">'Note V'!$A$1:$CI$603</definedName>
    <definedName name="_xlnm.Print_Area" localSheetId="8">'OD0-TT'!$A$1:$K$64</definedName>
    <definedName name="_xlnm.Print_Area" localSheetId="9">'OD1-TT'!$A$1:$H$201</definedName>
    <definedName name="_xlnm.Print_Area" localSheetId="1">PL!$A$1:$H$67</definedName>
    <definedName name="_xlnm.Print_Area" localSheetId="12">'PL-QD'!$A$1:$H$69</definedName>
    <definedName name="_xlnm.Print_Area" localSheetId="6">SS!$A$1:$N$43</definedName>
    <definedName name="_xlnm.Print_Area" localSheetId="4">Tax!$A$1:$P$59</definedName>
    <definedName name="_xlnm.Print_Area" localSheetId="5">Von!$A$1:$S$27</definedName>
    <definedName name="_xlnm.Print_Titles" localSheetId="0">BS!$1:$2</definedName>
    <definedName name="_xlnm.Print_Titles" localSheetId="11">'BS-QD'!$1:$3</definedName>
    <definedName name="_xlnm.Print_Titles" localSheetId="2">'CF-GT'!$1:$2</definedName>
    <definedName name="_xlnm.Print_Titles" localSheetId="13">'CF-QD'!$1:$3</definedName>
    <definedName name="_xlnm.Print_Titles" localSheetId="7">'CF-TT'!$1:$3</definedName>
    <definedName name="_xlnm.Print_Titles" localSheetId="3">'Note V'!$1:$5</definedName>
    <definedName name="_xlnm.Print_Titles" localSheetId="8">'OD0-TT'!#REF!</definedName>
    <definedName name="_xlnm.Print_Titles" localSheetId="9">'OD1-TT'!$10:$10</definedName>
  </definedNames>
  <calcPr calcId="124519"/>
</workbook>
</file>

<file path=xl/calcChain.xml><?xml version="1.0" encoding="utf-8"?>
<calcChain xmlns="http://schemas.openxmlformats.org/spreadsheetml/2006/main">
  <c r="H70" i="48"/>
  <c r="H69"/>
  <c r="H68"/>
  <c r="H67"/>
  <c r="H65"/>
  <c r="H52"/>
  <c r="H51"/>
  <c r="H50"/>
  <c r="H49"/>
  <c r="H47"/>
  <c r="H45"/>
  <c r="H43"/>
  <c r="H35"/>
  <c r="H34"/>
  <c r="H33"/>
  <c r="H32"/>
  <c r="H31"/>
  <c r="H30"/>
  <c r="H29"/>
  <c r="H28"/>
  <c r="H27"/>
  <c r="H24"/>
  <c r="H23"/>
  <c r="H22"/>
  <c r="H21"/>
  <c r="H20"/>
  <c r="H19"/>
  <c r="H17"/>
  <c r="H71"/>
  <c r="F71"/>
  <c r="F70"/>
  <c r="F69"/>
  <c r="F67"/>
  <c r="F52"/>
  <c r="F51"/>
  <c r="F49"/>
  <c r="F47"/>
  <c r="F45"/>
  <c r="F35"/>
  <c r="F34"/>
  <c r="F33"/>
  <c r="F24"/>
  <c r="F22"/>
  <c r="F162" i="55"/>
  <c r="H132"/>
  <c r="E132"/>
  <c r="J131"/>
  <c r="G131"/>
  <c r="J130"/>
  <c r="G130"/>
  <c r="J129"/>
  <c r="G129"/>
  <c r="J128"/>
  <c r="G128"/>
  <c r="H124"/>
  <c r="E124"/>
  <c r="J123"/>
  <c r="G123"/>
  <c r="J122"/>
  <c r="G122"/>
  <c r="J121"/>
  <c r="G121"/>
  <c r="J120"/>
  <c r="J124" s="1"/>
  <c r="H164" i="46" s="1"/>
  <c r="G120" i="55"/>
  <c r="G124" s="1"/>
  <c r="F164" i="46" s="1"/>
  <c r="F157"/>
  <c r="H116" i="55"/>
  <c r="E116"/>
  <c r="J115"/>
  <c r="G115"/>
  <c r="J114"/>
  <c r="G114"/>
  <c r="J113"/>
  <c r="G113"/>
  <c r="J112"/>
  <c r="J116" s="1"/>
  <c r="H161" i="46" s="1"/>
  <c r="G112" i="55"/>
  <c r="H108"/>
  <c r="E108"/>
  <c r="J107"/>
  <c r="G107"/>
  <c r="J106"/>
  <c r="G106"/>
  <c r="J105"/>
  <c r="G105"/>
  <c r="J104"/>
  <c r="J108" s="1"/>
  <c r="H160" i="46" s="1"/>
  <c r="G104" i="55"/>
  <c r="H68"/>
  <c r="E68"/>
  <c r="J67"/>
  <c r="G67"/>
  <c r="J66"/>
  <c r="G66"/>
  <c r="J65"/>
  <c r="G65"/>
  <c r="J64"/>
  <c r="J68" s="1"/>
  <c r="H151" i="46" s="1"/>
  <c r="G64" i="55"/>
  <c r="H100"/>
  <c r="E100"/>
  <c r="J99"/>
  <c r="G99"/>
  <c r="J98"/>
  <c r="G98"/>
  <c r="J97"/>
  <c r="G97"/>
  <c r="J96"/>
  <c r="J100" s="1"/>
  <c r="H156" i="46" s="1"/>
  <c r="G96" i="55"/>
  <c r="H92"/>
  <c r="E92"/>
  <c r="J91"/>
  <c r="G91"/>
  <c r="J90"/>
  <c r="G90"/>
  <c r="J89"/>
  <c r="G89"/>
  <c r="J88"/>
  <c r="G88"/>
  <c r="G92" s="1"/>
  <c r="F155" i="46" s="1"/>
  <c r="H84" i="55"/>
  <c r="E84"/>
  <c r="J83"/>
  <c r="G83"/>
  <c r="J82"/>
  <c r="G82"/>
  <c r="J81"/>
  <c r="G81"/>
  <c r="J80"/>
  <c r="J84" s="1"/>
  <c r="H154" i="46" s="1"/>
  <c r="G80" i="55"/>
  <c r="H36"/>
  <c r="E36"/>
  <c r="J35"/>
  <c r="G35"/>
  <c r="J34"/>
  <c r="G34"/>
  <c r="J33"/>
  <c r="G33"/>
  <c r="J32"/>
  <c r="G32"/>
  <c r="G36" s="1"/>
  <c r="F147" i="46" s="1"/>
  <c r="E162" i="55"/>
  <c r="H143"/>
  <c r="E143"/>
  <c r="J142"/>
  <c r="G142"/>
  <c r="J141"/>
  <c r="G141"/>
  <c r="J140"/>
  <c r="G140"/>
  <c r="J139"/>
  <c r="G139"/>
  <c r="H76"/>
  <c r="E76"/>
  <c r="J75"/>
  <c r="G75"/>
  <c r="J74"/>
  <c r="G74"/>
  <c r="J73"/>
  <c r="G73"/>
  <c r="J72"/>
  <c r="G72"/>
  <c r="G76" s="1"/>
  <c r="F152" i="46" s="1"/>
  <c r="H60" i="55"/>
  <c r="E60"/>
  <c r="J59"/>
  <c r="G59"/>
  <c r="J58"/>
  <c r="G58"/>
  <c r="J57"/>
  <c r="J60" s="1"/>
  <c r="H149" i="46" s="1"/>
  <c r="G57" i="55"/>
  <c r="J56"/>
  <c r="G56"/>
  <c r="H52"/>
  <c r="E52"/>
  <c r="J51"/>
  <c r="G51"/>
  <c r="J50"/>
  <c r="G50"/>
  <c r="J49"/>
  <c r="G49"/>
  <c r="J48"/>
  <c r="G48"/>
  <c r="H44"/>
  <c r="E44"/>
  <c r="J43"/>
  <c r="G43"/>
  <c r="J42"/>
  <c r="G42"/>
  <c r="J41"/>
  <c r="J44" s="1"/>
  <c r="H148" i="46" s="1"/>
  <c r="G41" i="55"/>
  <c r="J40"/>
  <c r="G40"/>
  <c r="J27"/>
  <c r="J26"/>
  <c r="J25"/>
  <c r="J24"/>
  <c r="J28" s="1"/>
  <c r="H146" i="46" s="1"/>
  <c r="G27" i="55"/>
  <c r="G26"/>
  <c r="G25"/>
  <c r="G24"/>
  <c r="G28" s="1"/>
  <c r="F146" i="46" s="1"/>
  <c r="H28" i="55"/>
  <c r="E28"/>
  <c r="H26" i="48" l="1"/>
  <c r="F145" i="46"/>
  <c r="J36" i="55"/>
  <c r="H147" i="46" s="1"/>
  <c r="J92" i="55"/>
  <c r="H155" i="46" s="1"/>
  <c r="G132" i="55"/>
  <c r="F165" i="46" s="1"/>
  <c r="G52" i="55"/>
  <c r="F150" i="46" s="1"/>
  <c r="J76" i="55"/>
  <c r="H152" i="46" s="1"/>
  <c r="J143" i="55"/>
  <c r="G84"/>
  <c r="F154" i="46" s="1"/>
  <c r="G100" i="55"/>
  <c r="F156" i="46" s="1"/>
  <c r="G68" i="55"/>
  <c r="F151" i="46" s="1"/>
  <c r="G108" i="55"/>
  <c r="F160" i="46" s="1"/>
  <c r="G116" i="55"/>
  <c r="F161" i="46" s="1"/>
  <c r="J132" i="55"/>
  <c r="H165" i="46" s="1"/>
  <c r="H145"/>
  <c r="G44" i="55"/>
  <c r="F148" i="46" s="1"/>
  <c r="G60" i="55"/>
  <c r="F149" i="46" s="1"/>
  <c r="J52" i="55"/>
  <c r="H150" i="46" s="1"/>
  <c r="G143" i="55"/>
  <c r="F62" i="53" l="1"/>
  <c r="F70" i="52"/>
  <c r="I60" i="53"/>
  <c r="E60"/>
  <c r="G60"/>
  <c r="I58"/>
  <c r="E58"/>
  <c r="F56"/>
  <c r="F64" i="52"/>
  <c r="F54" i="53"/>
  <c r="F62" i="52"/>
  <c r="I52" i="53"/>
  <c r="I51"/>
  <c r="I50"/>
  <c r="I49"/>
  <c r="I48"/>
  <c r="I46"/>
  <c r="I54" s="1"/>
  <c r="E52"/>
  <c r="E51"/>
  <c r="G51" s="1"/>
  <c r="E50"/>
  <c r="G50" s="1"/>
  <c r="E49"/>
  <c r="E48"/>
  <c r="G48" s="1"/>
  <c r="E46"/>
  <c r="E54" s="1"/>
  <c r="G52"/>
  <c r="G49"/>
  <c r="F41"/>
  <c r="F43" i="52"/>
  <c r="I39" i="53"/>
  <c r="I38"/>
  <c r="I37"/>
  <c r="I36"/>
  <c r="I34"/>
  <c r="I32"/>
  <c r="I30"/>
  <c r="E39"/>
  <c r="G39" s="1"/>
  <c r="E38"/>
  <c r="G38" s="1"/>
  <c r="E37"/>
  <c r="E36"/>
  <c r="G36" s="1"/>
  <c r="E34"/>
  <c r="G34" s="1"/>
  <c r="E32"/>
  <c r="G32" s="1"/>
  <c r="E30"/>
  <c r="G30" s="1"/>
  <c r="G37"/>
  <c r="F24"/>
  <c r="F26" i="52"/>
  <c r="I22" i="53"/>
  <c r="I21"/>
  <c r="I20"/>
  <c r="I19"/>
  <c r="I18"/>
  <c r="I17"/>
  <c r="I16"/>
  <c r="E22"/>
  <c r="G22" s="1"/>
  <c r="E21"/>
  <c r="G21" s="1"/>
  <c r="E20"/>
  <c r="E19"/>
  <c r="G19" s="1"/>
  <c r="E18"/>
  <c r="G18" s="1"/>
  <c r="E17"/>
  <c r="G17" s="1"/>
  <c r="E16"/>
  <c r="G16" s="1"/>
  <c r="G58"/>
  <c r="G20"/>
  <c r="A47" i="52"/>
  <c r="G41" i="53" l="1"/>
  <c r="G46"/>
  <c r="G54" s="1"/>
  <c r="I41"/>
  <c r="E41"/>
  <c r="G24"/>
  <c r="I24"/>
  <c r="I56" s="1"/>
  <c r="I62" s="1"/>
  <c r="E24"/>
  <c r="E56" l="1"/>
  <c r="E62" s="1"/>
  <c r="G56"/>
  <c r="G62" s="1"/>
  <c r="A6" i="52"/>
  <c r="H62"/>
  <c r="H43"/>
  <c r="H26"/>
  <c r="H64" l="1"/>
  <c r="H70" s="1"/>
  <c r="A58" i="48" l="1"/>
  <c r="A48" i="46"/>
  <c r="A6" i="48"/>
  <c r="A6" i="46"/>
  <c r="A6" i="47"/>
  <c r="A3" i="46"/>
  <c r="A3" i="47" s="1"/>
  <c r="A3" i="48" l="1"/>
  <c r="A99" i="46" l="1"/>
  <c r="A138" s="1"/>
  <c r="H73" i="48"/>
  <c r="H60"/>
  <c r="F60"/>
  <c r="H54"/>
  <c r="H37"/>
  <c r="F179" i="46"/>
  <c r="C179"/>
  <c r="B179"/>
  <c r="F178"/>
  <c r="C178"/>
  <c r="B178"/>
  <c r="F171"/>
  <c r="H101"/>
  <c r="F101"/>
  <c r="H50"/>
  <c r="H140" s="1"/>
  <c r="F50"/>
  <c r="F140" s="1"/>
  <c r="A7"/>
  <c r="A4"/>
  <c r="A47" s="1"/>
  <c r="A2"/>
  <c r="A1"/>
  <c r="H75" i="48" l="1"/>
  <c r="A98" i="46"/>
  <c r="A137" s="1"/>
  <c r="A2" i="47" l="1"/>
  <c r="H132" i="46" l="1"/>
  <c r="H128"/>
  <c r="H124"/>
  <c r="H117"/>
  <c r="H113"/>
  <c r="H109"/>
  <c r="H131"/>
  <c r="H127"/>
  <c r="H123"/>
  <c r="H116"/>
  <c r="H112"/>
  <c r="H108"/>
  <c r="H134"/>
  <c r="H130"/>
  <c r="H126"/>
  <c r="H119"/>
  <c r="H115"/>
  <c r="H111"/>
  <c r="H107"/>
  <c r="H133"/>
  <c r="H129"/>
  <c r="H125"/>
  <c r="H118"/>
  <c r="H114"/>
  <c r="H110"/>
  <c r="H58" i="47"/>
  <c r="H56"/>
  <c r="H30"/>
  <c r="H87" i="46"/>
  <c r="H86"/>
  <c r="H84"/>
  <c r="H92"/>
  <c r="H85"/>
  <c r="H60"/>
  <c r="H56"/>
  <c r="H59"/>
  <c r="H61"/>
  <c r="H80"/>
  <c r="H58"/>
  <c r="H57"/>
  <c r="H21"/>
  <c r="H30"/>
  <c r="H29"/>
  <c r="H52" i="47"/>
  <c r="H38"/>
  <c r="H46"/>
  <c r="H17" i="46"/>
  <c r="H22"/>
  <c r="H26"/>
  <c r="H28"/>
  <c r="H32"/>
  <c r="H36"/>
  <c r="H40"/>
  <c r="H42"/>
  <c r="H55"/>
  <c r="H66"/>
  <c r="H69"/>
  <c r="H72"/>
  <c r="H75"/>
  <c r="H83"/>
  <c r="H90"/>
  <c r="H93"/>
  <c r="H15" i="47"/>
  <c r="H21"/>
  <c r="H34"/>
  <c r="H40"/>
  <c r="H48"/>
  <c r="H16" i="46"/>
  <c r="H20"/>
  <c r="H25"/>
  <c r="H27"/>
  <c r="H31"/>
  <c r="H35"/>
  <c r="H39"/>
  <c r="H41"/>
  <c r="H43"/>
  <c r="H65"/>
  <c r="H68"/>
  <c r="H71"/>
  <c r="H76"/>
  <c r="H91"/>
  <c r="H106"/>
  <c r="H122"/>
  <c r="H17" i="47"/>
  <c r="H25"/>
  <c r="H32"/>
  <c r="H79" i="46" l="1"/>
  <c r="H27" i="47"/>
  <c r="H28"/>
  <c r="H94" i="46" l="1"/>
  <c r="H89" s="1"/>
  <c r="H157"/>
  <c r="H78"/>
  <c r="H19" i="47"/>
  <c r="H23" s="1"/>
  <c r="H64" i="46"/>
  <c r="H42" i="47"/>
  <c r="H74" i="46"/>
  <c r="H70"/>
  <c r="H105"/>
  <c r="H67"/>
  <c r="H19"/>
  <c r="H121"/>
  <c r="H82"/>
  <c r="H38"/>
  <c r="H15"/>
  <c r="H79" i="48" s="1"/>
  <c r="H81" s="1"/>
  <c r="F77" s="1"/>
  <c r="H34" i="46"/>
  <c r="H24"/>
  <c r="H54"/>
  <c r="H36" i="47" l="1"/>
  <c r="H44" s="1"/>
  <c r="H50" s="1"/>
  <c r="H63" i="46"/>
  <c r="H52" s="1"/>
  <c r="H83" i="48"/>
  <c r="H13" i="46"/>
  <c r="H103"/>
  <c r="H96" l="1"/>
  <c r="H10" i="52" l="1"/>
  <c r="B68" i="47" l="1"/>
  <c r="B67"/>
  <c r="C68"/>
  <c r="F67"/>
  <c r="F61"/>
  <c r="C67"/>
  <c r="F68"/>
  <c r="A2" i="52" l="1"/>
  <c r="A3"/>
  <c r="A4" i="47"/>
  <c r="A8" s="1"/>
  <c r="A1"/>
  <c r="A2" i="48"/>
  <c r="A4" i="52" l="1"/>
  <c r="A46" s="1"/>
  <c r="A1"/>
  <c r="A1" i="48"/>
  <c r="A4"/>
  <c r="A8" i="52" l="1"/>
  <c r="A57" i="48"/>
  <c r="A8"/>
  <c r="F58" i="47" l="1"/>
  <c r="F56"/>
  <c r="F52"/>
  <c r="F30"/>
  <c r="F131" i="46"/>
  <c r="F127"/>
  <c r="F125"/>
  <c r="F123"/>
  <c r="F119"/>
  <c r="F117"/>
  <c r="F115"/>
  <c r="F114"/>
  <c r="F111"/>
  <c r="F109"/>
  <c r="F108"/>
  <c r="F134"/>
  <c r="F133"/>
  <c r="F132"/>
  <c r="F130"/>
  <c r="F129"/>
  <c r="F128"/>
  <c r="F126"/>
  <c r="F124"/>
  <c r="F118"/>
  <c r="F116"/>
  <c r="F113"/>
  <c r="F112"/>
  <c r="F110"/>
  <c r="F107"/>
  <c r="F92"/>
  <c r="F86"/>
  <c r="F85"/>
  <c r="F87"/>
  <c r="F84"/>
  <c r="F61"/>
  <c r="F60"/>
  <c r="F59"/>
  <c r="F58"/>
  <c r="F57"/>
  <c r="F56"/>
  <c r="F80"/>
  <c r="F30"/>
  <c r="F29"/>
  <c r="F21"/>
  <c r="F106"/>
  <c r="F38" i="47"/>
  <c r="F25"/>
  <c r="F15"/>
  <c r="F122" i="46"/>
  <c r="F40" i="47"/>
  <c r="F34"/>
  <c r="F21"/>
  <c r="F17"/>
  <c r="F93" i="46"/>
  <c r="F90"/>
  <c r="F75"/>
  <c r="F71"/>
  <c r="F68"/>
  <c r="F65"/>
  <c r="F42"/>
  <c r="F40"/>
  <c r="F35"/>
  <c r="F32"/>
  <c r="F28"/>
  <c r="F26"/>
  <c r="F20"/>
  <c r="F48" i="47"/>
  <c r="F32"/>
  <c r="F83" i="46"/>
  <c r="F76"/>
  <c r="F72"/>
  <c r="F69"/>
  <c r="F66"/>
  <c r="F55"/>
  <c r="F43"/>
  <c r="F41"/>
  <c r="F39"/>
  <c r="F36"/>
  <c r="F31"/>
  <c r="F27"/>
  <c r="F25"/>
  <c r="F22"/>
  <c r="F91" l="1"/>
  <c r="F46" i="47"/>
  <c r="F79" i="46"/>
  <c r="F94"/>
  <c r="F19" i="47"/>
  <c r="F42"/>
  <c r="F27"/>
  <c r="F28"/>
  <c r="F21" i="48" l="1"/>
  <c r="F54" i="47"/>
  <c r="F78" i="46"/>
  <c r="F19"/>
  <c r="F34"/>
  <c r="F64"/>
  <c r="H163"/>
  <c r="F121"/>
  <c r="F38"/>
  <c r="F23" i="47"/>
  <c r="F70" i="46"/>
  <c r="F54"/>
  <c r="F105"/>
  <c r="F74"/>
  <c r="F24"/>
  <c r="F89"/>
  <c r="F163"/>
  <c r="F67"/>
  <c r="F82"/>
  <c r="H153" l="1"/>
  <c r="H144" s="1"/>
  <c r="H142" s="1"/>
  <c r="H167" s="1"/>
  <c r="H168" s="1"/>
  <c r="F36" i="47"/>
  <c r="F44" s="1"/>
  <c r="F50" s="1"/>
  <c r="F63" i="46"/>
  <c r="F52" s="1"/>
  <c r="F103"/>
  <c r="F81" i="52" l="1"/>
  <c r="C81"/>
  <c r="B81"/>
  <c r="F73"/>
  <c r="B80"/>
  <c r="C80"/>
  <c r="F80"/>
  <c r="F68" i="48" l="1"/>
  <c r="F65"/>
  <c r="F86"/>
  <c r="F94"/>
  <c r="B95"/>
  <c r="C94"/>
  <c r="C95"/>
  <c r="B94"/>
  <c r="F95"/>
  <c r="H54" i="47"/>
  <c r="I64" i="53" l="1"/>
  <c r="F73" i="48"/>
  <c r="F23" l="1"/>
  <c r="F30"/>
  <c r="F20"/>
  <c r="F50"/>
  <c r="F28"/>
  <c r="F31"/>
  <c r="F29"/>
  <c r="F19"/>
  <c r="F27"/>
  <c r="F32" l="1"/>
  <c r="F43" l="1"/>
  <c r="F54" s="1"/>
  <c r="F17" i="46" l="1"/>
  <c r="F16"/>
  <c r="F15" l="1"/>
  <c r="F13" s="1"/>
  <c r="F96" s="1"/>
  <c r="F153" s="1"/>
  <c r="F144" s="1"/>
  <c r="F142" s="1"/>
  <c r="F167" s="1"/>
  <c r="F168" s="1"/>
  <c r="G64" i="53"/>
  <c r="F17" i="48" l="1"/>
  <c r="F26" s="1"/>
  <c r="F37" s="1"/>
  <c r="F75" s="1"/>
  <c r="F79" s="1"/>
  <c r="F81" s="1"/>
  <c r="F83" s="1"/>
</calcChain>
</file>

<file path=xl/sharedStrings.xml><?xml version="1.0" encoding="utf-8"?>
<sst xmlns="http://schemas.openxmlformats.org/spreadsheetml/2006/main" count="2032" uniqueCount="699">
  <si>
    <t>Mã số</t>
  </si>
  <si>
    <t>Tiền gửi ngân hàng</t>
  </si>
  <si>
    <t>Tài sản thiếu chờ xử lý</t>
  </si>
  <si>
    <t>Phải thu dài hạn khác</t>
  </si>
  <si>
    <t>Chi phí trả trước ngắn hạn</t>
  </si>
  <si>
    <t>Hàng hóa</t>
  </si>
  <si>
    <t>Dự phòng giảm giá hàng tồn kho</t>
  </si>
  <si>
    <t>Nhà cửa, vật kiến trúc</t>
  </si>
  <si>
    <t>Tài sản cố định khác</t>
  </si>
  <si>
    <t>Quyền sử dụng đất</t>
  </si>
  <si>
    <t>Bất động sản đầu tư</t>
  </si>
  <si>
    <t>Đầu tư vào công ty con</t>
  </si>
  <si>
    <t>Chi phí trả trước dài hạn</t>
  </si>
  <si>
    <t>Phải trả người bán ngắn hạn</t>
  </si>
  <si>
    <t>Thuế GTGT hàng nhập khẩu</t>
  </si>
  <si>
    <t>Thuế tiêu thụ đặc biệt</t>
  </si>
  <si>
    <t>Thuế xuất, nhập khẩu</t>
  </si>
  <si>
    <t>Thuế thu nhập doanh nghiệp</t>
  </si>
  <si>
    <t>Thuế thu nhập cá nhân</t>
  </si>
  <si>
    <t>Thuế tài nguyên</t>
  </si>
  <si>
    <t>Các loại thuế khác</t>
  </si>
  <si>
    <t>Phải trả người lao động</t>
  </si>
  <si>
    <t>Chi phí lãi vay</t>
  </si>
  <si>
    <t>Phải trả nội bộ ngắn hạn</t>
  </si>
  <si>
    <t>Kinh phí công đoàn</t>
  </si>
  <si>
    <t>Bảo hiểm xã hội</t>
  </si>
  <si>
    <t>Bảo hiểm y tế</t>
  </si>
  <si>
    <t>Nhận ký quỹ, ký cược ngắn hạn</t>
  </si>
  <si>
    <t>Nợ dài hạn</t>
  </si>
  <si>
    <t>Dự phòng phải trả ngắn hạn</t>
  </si>
  <si>
    <t>Dự phòng phải trả dài hạn</t>
  </si>
  <si>
    <t>Vốn đầu tư của chủ sở hữu</t>
  </si>
  <si>
    <t>Thặng dư vốn cổ phần</t>
  </si>
  <si>
    <t>Vốn khác</t>
  </si>
  <si>
    <t>Chênh lệch đánh giá lại tài sản</t>
  </si>
  <si>
    <t>Chênh lệch tỷ giá hối đoái</t>
  </si>
  <si>
    <t>Quỹ đầu tư phát triển</t>
  </si>
  <si>
    <t>Cổ phiếu quỹ</t>
  </si>
  <si>
    <t>Quỹ khen thưởng, phúc lợi</t>
  </si>
  <si>
    <t>01</t>
  </si>
  <si>
    <t>Doanh thu cung cấp dịch vụ</t>
  </si>
  <si>
    <t>Doanh thu hoạt động tài chính</t>
  </si>
  <si>
    <t>02</t>
  </si>
  <si>
    <t>Giá vốn hàng bán</t>
  </si>
  <si>
    <t>Chi phí khác</t>
  </si>
  <si>
    <t>Chi phí bán hàng</t>
  </si>
  <si>
    <t>Chi phí vật liệu, bao bì</t>
  </si>
  <si>
    <t>Khấu hao tài sản cố định</t>
  </si>
  <si>
    <t>Chi phí dịch vụ mua ngoài</t>
  </si>
  <si>
    <t>Chi phí quản lý doanh nghiệp</t>
  </si>
  <si>
    <t>Chi phí vật liệu quản lý</t>
  </si>
  <si>
    <t>Chi phí đồ dùng văn phòng</t>
  </si>
  <si>
    <t>Thuế, phí và lệ phí</t>
  </si>
  <si>
    <t>Thu nhập khác</t>
  </si>
  <si>
    <t>CHỈ TIÊU</t>
  </si>
  <si>
    <t xml:space="preserve">Mã 
số </t>
  </si>
  <si>
    <t>Số đầu năm</t>
  </si>
  <si>
    <t>A -</t>
  </si>
  <si>
    <t>TÀI SẢN NGẮN HẠN</t>
  </si>
  <si>
    <t>I.</t>
  </si>
  <si>
    <t>Tiền và các khoản tương đương tiền</t>
  </si>
  <si>
    <t>V.1</t>
  </si>
  <si>
    <t>1.</t>
  </si>
  <si>
    <t xml:space="preserve">Tiền </t>
  </si>
  <si>
    <t>2.</t>
  </si>
  <si>
    <t>Các khoản tương đương tiền</t>
  </si>
  <si>
    <t>II.</t>
  </si>
  <si>
    <t>III.</t>
  </si>
  <si>
    <t>Các khoản phải thu ngắn hạn</t>
  </si>
  <si>
    <t>3.</t>
  </si>
  <si>
    <t>Phải thu nội bộ ngắn hạn</t>
  </si>
  <si>
    <t>4.</t>
  </si>
  <si>
    <t>Phải thu theo tiến độ kế hoạch hợp đồng xây dựng</t>
  </si>
  <si>
    <t>5.</t>
  </si>
  <si>
    <t>6.</t>
  </si>
  <si>
    <t>Dự phòng phải thu ngắn hạn khó đòi</t>
  </si>
  <si>
    <t>IV.</t>
  </si>
  <si>
    <t>Hàng tồn kho</t>
  </si>
  <si>
    <t>V.</t>
  </si>
  <si>
    <t>Tài sản ngắn hạn khác</t>
  </si>
  <si>
    <t>Thuế giá trị gia tăng được khấu trừ</t>
  </si>
  <si>
    <t>Thuế và các khoản khác phải thu Nhà nước</t>
  </si>
  <si>
    <t>B -</t>
  </si>
  <si>
    <t>TÀI SẢN DÀI HẠN</t>
  </si>
  <si>
    <t>Các khoản phải thu dài hạn</t>
  </si>
  <si>
    <t>Phải thu dài hạn của khách hàng</t>
  </si>
  <si>
    <t>Vốn kinh doanh ở các đơn vị trực thuộc</t>
  </si>
  <si>
    <t>Dự phòng phải thu dài hạn khó đòi</t>
  </si>
  <si>
    <t>Tài sản cố định</t>
  </si>
  <si>
    <t>Tài sản cố định hữu hình</t>
  </si>
  <si>
    <t>Nguyên giá</t>
  </si>
  <si>
    <t>Giá trị hao mòn lũy kế</t>
  </si>
  <si>
    <t>Tài sản cố định thuê tài chính</t>
  </si>
  <si>
    <t>Tài sản cố định vô hình</t>
  </si>
  <si>
    <t>Chi phí xây dựng cơ bản dở dang</t>
  </si>
  <si>
    <t>Đầu tư vào công ty liên kết, liên doanh</t>
  </si>
  <si>
    <t>Tài sản dài hạn khác</t>
  </si>
  <si>
    <t>Tài sản thuế thu nhập hoãn lại</t>
  </si>
  <si>
    <t>TỔNG CỘNG TÀI SẢN</t>
  </si>
  <si>
    <t>NỢ PHẢI TRẢ</t>
  </si>
  <si>
    <t>Nợ ngắn hạn</t>
  </si>
  <si>
    <t>Thuế và các khoản phải nộp Nhà nước</t>
  </si>
  <si>
    <t>7.</t>
  </si>
  <si>
    <t>8.</t>
  </si>
  <si>
    <t>Phải trả theo tiến độ kế hoạch hợp đồng xây dựng</t>
  </si>
  <si>
    <t>9.</t>
  </si>
  <si>
    <t>__________________</t>
  </si>
  <si>
    <t>____________________</t>
  </si>
  <si>
    <t>10.</t>
  </si>
  <si>
    <t>Phải trả dài hạn khác</t>
  </si>
  <si>
    <t>Thuế thu nhập hoãn lại phải trả</t>
  </si>
  <si>
    <t>NGUỒN VỐN CHỦ SỞ HỮU</t>
  </si>
  <si>
    <t>Vốn chủ sở hữu</t>
  </si>
  <si>
    <t>Vốn khác của chủ sở hữu</t>
  </si>
  <si>
    <t>Quỹ khác thuộc vốn chủ sở hữu</t>
  </si>
  <si>
    <t>Lợi nhuận sau thuế chưa phân phối</t>
  </si>
  <si>
    <t>11.</t>
  </si>
  <si>
    <t>Nguồn vốn đầu tư xây dựng cơ bản</t>
  </si>
  <si>
    <t>Nguồn kinh phí và quỹ khác</t>
  </si>
  <si>
    <t>Nguồn kinh phí</t>
  </si>
  <si>
    <t>Nguồn kinh phí đã hình thành tài sản cố định</t>
  </si>
  <si>
    <t>TỔNG CỘNG NGUỒN VỐN</t>
  </si>
  <si>
    <t>Doanh thu bán hàng và cung cấp dịch vụ</t>
  </si>
  <si>
    <t>VI.1</t>
  </si>
  <si>
    <t>Các khoản giảm trừ doanh thu</t>
  </si>
  <si>
    <t xml:space="preserve">Doanh thu thuần về bán hàng và cung cấp dịch vụ </t>
  </si>
  <si>
    <t xml:space="preserve">Lợi nhuận gộp về bán hàng và cung cấp dịch vụ </t>
  </si>
  <si>
    <t>Chi phí tài chính</t>
  </si>
  <si>
    <t xml:space="preserve">Trong đó: chi phí lãi vay </t>
  </si>
  <si>
    <t>Lợi nhuận thuần từ hoạt động kinh doanh</t>
  </si>
  <si>
    <t>12.</t>
  </si>
  <si>
    <t>13.</t>
  </si>
  <si>
    <t>Lợi nhuận khác</t>
  </si>
  <si>
    <t>14.</t>
  </si>
  <si>
    <t>Tổng lợi nhuận kế toán trước thuế</t>
  </si>
  <si>
    <t>15.</t>
  </si>
  <si>
    <t>Chi phí thuế thu nhập doanh nghiệp hiện hành</t>
  </si>
  <si>
    <t>16.</t>
  </si>
  <si>
    <t>Chi phí thuế thu nhập doanh nghiệp hoãn lại</t>
  </si>
  <si>
    <t>17.</t>
  </si>
  <si>
    <t>Lợi nhuận sau thuế thu nhập doanh nghiệp</t>
  </si>
  <si>
    <t>18.</t>
  </si>
  <si>
    <t>Lãi cơ bản trên cổ phiếu</t>
  </si>
  <si>
    <t>Số cuối năm</t>
  </si>
  <si>
    <t>_________________</t>
  </si>
  <si>
    <t>___________________</t>
  </si>
  <si>
    <t>Người lập biểu</t>
  </si>
  <si>
    <t>Năm nay</t>
  </si>
  <si>
    <t>Năm trước</t>
  </si>
  <si>
    <t>(Theo phương pháp gián tiếp)</t>
  </si>
  <si>
    <t>Lưu chuyển tiền từ hoạt động kinh doanh</t>
  </si>
  <si>
    <t>Lợi nhuận trước thuế</t>
  </si>
  <si>
    <t>Điều chỉnh cho các khoản:</t>
  </si>
  <si>
    <t>-</t>
  </si>
  <si>
    <t>Các khoản dự phòng</t>
  </si>
  <si>
    <t>03</t>
  </si>
  <si>
    <t>04</t>
  </si>
  <si>
    <t>Lãi, lỗ từ hoạt động đầu tư</t>
  </si>
  <si>
    <t>05</t>
  </si>
  <si>
    <t>06</t>
  </si>
  <si>
    <t>Lợi nhuận từ hoạt động kinh doanh</t>
  </si>
  <si>
    <t>trước thay đổi vốn lưu động</t>
  </si>
  <si>
    <t>08</t>
  </si>
  <si>
    <t>Tăng, giảm các khoản phải thu</t>
  </si>
  <si>
    <t>09</t>
  </si>
  <si>
    <t>Tăng, giảm hàng tồn kho</t>
  </si>
  <si>
    <t xml:space="preserve">Tăng, giảm các khoản phải trả </t>
  </si>
  <si>
    <t>Tăng, giảm chi phí trả trước</t>
  </si>
  <si>
    <t>Tiền lãi vay đã trả</t>
  </si>
  <si>
    <t>Thuế thu nhập doanh nghiệp đã nộp</t>
  </si>
  <si>
    <t>Tiền chi khác cho hoạt động kinh doanh</t>
  </si>
  <si>
    <t>Lưu chuyển tiền thuần từ hoạt động kinh doanh</t>
  </si>
  <si>
    <t>Lưu chuyển tiền từ hoạt động đầu tư</t>
  </si>
  <si>
    <t>Tiền chi để mua sắm, xây dựng tài sản cố định và</t>
  </si>
  <si>
    <t>các tài sản dài hạn khác</t>
  </si>
  <si>
    <t>Tiền thu từ thanh lý, nhượng bán tài sản cố định và</t>
  </si>
  <si>
    <t>Tiền chi cho vay, mua các công cụ nợ của</t>
  </si>
  <si>
    <t>đơn vị khác</t>
  </si>
  <si>
    <t>Tiền thu hồi cho vay, bán lại các công cụ nợ của</t>
  </si>
  <si>
    <t>Tiền chi đầu tư, góp vốn vào đơn vị khác</t>
  </si>
  <si>
    <t>Tiền thu hồi đầu tư, góp vốn vào đơn vị khác</t>
  </si>
  <si>
    <t>Tiền thu lãi cho vay, cổ tức và lợi nhuận được chia</t>
  </si>
  <si>
    <t>Lưu chuyển tiền thuần từ hoạt động đầu tư</t>
  </si>
  <si>
    <t>Lưu chuyển tiền từ hoạt động tài chính</t>
  </si>
  <si>
    <t>Tiền thu từ phát hành cổ phiếu, nhận góp vốn của</t>
  </si>
  <si>
    <t>chủ sở hữu</t>
  </si>
  <si>
    <t>cổ phiếu của doanh nghiệp đã phát hành</t>
  </si>
  <si>
    <t>Cổ tức, lợi nhuận đã trả cho chủ sở hữu</t>
  </si>
  <si>
    <t>Lưu chuyển tiền thuần từ hoạt động tài chính</t>
  </si>
  <si>
    <t>Lưu chuyển tiền thuần trong năm</t>
  </si>
  <si>
    <t>Tiền và tương đương tiền đầu năm</t>
  </si>
  <si>
    <t>Ảnh hưởng của thay đổi tỷ giá hối đoái quy đổi ngoại tệ</t>
  </si>
  <si>
    <t>Tiền và tương đương tiền cuối năm</t>
  </si>
  <si>
    <t>______________________</t>
  </si>
  <si>
    <t>Cộng</t>
  </si>
  <si>
    <t>Đầu tư xây dựng cơ bản hoàn thành</t>
  </si>
  <si>
    <t>Trong đó:</t>
  </si>
  <si>
    <t>Giá trị hao mòn</t>
  </si>
  <si>
    <t>Giá trị còn lại</t>
  </si>
  <si>
    <t xml:space="preserve">Thanh lý, nhượng bán </t>
  </si>
  <si>
    <t>Tiền mặt</t>
  </si>
  <si>
    <t xml:space="preserve">Nguyên liệu, vật liệu </t>
  </si>
  <si>
    <t xml:space="preserve">Công cụ, dụng cụ </t>
  </si>
  <si>
    <t>Chi phí sản xuất, kinh doanh dở dang</t>
  </si>
  <si>
    <t xml:space="preserve">Thành phẩm </t>
  </si>
  <si>
    <t>Chi phí dụng cụ, đồ dùng</t>
  </si>
  <si>
    <t>Trích lập dự phòng bổ sung</t>
  </si>
  <si>
    <t>Hoàn nhập dự phòng</t>
  </si>
  <si>
    <t xml:space="preserve">Kiểm tra </t>
  </si>
  <si>
    <t>Đã khấu hao hết nhưng vẫn còn sử dụng</t>
  </si>
  <si>
    <t>Vay ngắn hạn ngân hàng</t>
  </si>
  <si>
    <t>Nợ thuê tài chính đến hạn trả</t>
  </si>
  <si>
    <t>Khấu hao trong năm</t>
  </si>
  <si>
    <t>Thuế GTGT hàng bán nội địa</t>
  </si>
  <si>
    <t>Thuế nhà đất</t>
  </si>
  <si>
    <t>Tiền thuê đất</t>
  </si>
  <si>
    <t>Các khoản phí, lệ phí và các khoản phải nộp khác</t>
  </si>
  <si>
    <t>Vay dài hạn ngân hàng</t>
  </si>
  <si>
    <t>Trái phiếu chuyển đổi</t>
  </si>
  <si>
    <t>Trên 5 năm</t>
  </si>
  <si>
    <t>Tổng doanh thu</t>
  </si>
  <si>
    <t>Chi phí nguyên liệu, vật liệu</t>
  </si>
  <si>
    <t>Chi phí khấu hao tài sản cố định</t>
  </si>
  <si>
    <t>Lợi nhuận kế toán sau thuế thu nhập doanh nghiệp</t>
  </si>
  <si>
    <t>Chi phí nhân công</t>
  </si>
  <si>
    <t>Giao dịch mua bán lại trái phiếu Chính phủ</t>
  </si>
  <si>
    <t>Quỹ phát triển khoa học và công nghệ</t>
  </si>
  <si>
    <t>Quỹ hỗ trợ sắp xếp doanh nghiệp</t>
  </si>
  <si>
    <t>Bảo hiểm thất nghiệp</t>
  </si>
  <si>
    <t>Giá trị</t>
  </si>
  <si>
    <t xml:space="preserve"> </t>
  </si>
  <si>
    <t>VND</t>
  </si>
  <si>
    <t>WP Ref</t>
  </si>
  <si>
    <t xml:space="preserve">Kế toán trưởng </t>
  </si>
  <si>
    <t>A</t>
  </si>
  <si>
    <t>B</t>
  </si>
  <si>
    <t>C</t>
  </si>
  <si>
    <t xml:space="preserve">Tổng lợi nhuận kế toán trước thuế </t>
  </si>
  <si>
    <t>Các khoản điều chỉnh tăng, giảm lợi nhuận kế toán để xác định lợi nhuận chịu thuế thu nhập doanh nghiệp:</t>
  </si>
  <si>
    <r>
      <t>-</t>
    </r>
    <r>
      <rPr>
        <sz val="7"/>
        <color rgb="FF000000"/>
        <rFont val="Times New Roman"/>
        <family val="1"/>
      </rPr>
      <t xml:space="preserve">         </t>
    </r>
    <r>
      <rPr>
        <i/>
        <sz val="11"/>
        <color rgb="FF000000"/>
        <rFont val="Times New Roman"/>
        <family val="1"/>
      </rPr>
      <t>Các khoản điều chỉnh tăng</t>
    </r>
  </si>
  <si>
    <r>
      <t>-</t>
    </r>
    <r>
      <rPr>
        <sz val="7"/>
        <color rgb="FF000000"/>
        <rFont val="Times New Roman"/>
        <family val="1"/>
      </rPr>
      <t xml:space="preserve">         </t>
    </r>
    <r>
      <rPr>
        <i/>
        <sz val="11"/>
        <color rgb="FF000000"/>
        <rFont val="Times New Roman"/>
        <family val="1"/>
      </rPr>
      <t>Các khoản điều chỉnh giảm</t>
    </r>
  </si>
  <si>
    <t>Thu nhập chịu thuế</t>
  </si>
  <si>
    <t>Thu nhập được miễn thuế</t>
  </si>
  <si>
    <t>Lỗ các năm trước được chuyển</t>
  </si>
  <si>
    <t>Thu nhập tính thuế</t>
  </si>
  <si>
    <t>Thuế suất thuế thu nhập doanh nghiệp</t>
  </si>
  <si>
    <t>Thuế thu nhập doanh nghiệp được miễn, giảm</t>
  </si>
  <si>
    <t>Thuế thu nhập doanh nghiệp còn phải nộp</t>
  </si>
  <si>
    <t>Tổng thuế thu nhập doanh nghiệp phải nộp</t>
  </si>
  <si>
    <t>Bù trừ giữa các hoạt động</t>
  </si>
  <si>
    <t>Current period</t>
  </si>
  <si>
    <t>Previous period</t>
  </si>
  <si>
    <t>Pre-audit</t>
  </si>
  <si>
    <t>Adjustments</t>
  </si>
  <si>
    <t>Audited</t>
  </si>
  <si>
    <t>WP ref</t>
  </si>
  <si>
    <t>Tiền thu khác từ hoạt động kinh doanh</t>
  </si>
  <si>
    <t>Check</t>
  </si>
  <si>
    <r>
      <t>OD</t>
    </r>
    <r>
      <rPr>
        <b/>
        <vertAlign val="subscript"/>
        <sz val="9"/>
        <color rgb="FFFF0000"/>
        <rFont val="Times New Roman"/>
        <family val="1"/>
      </rPr>
      <t>1</t>
    </r>
  </si>
  <si>
    <t>Tổng Giám đốc</t>
  </si>
  <si>
    <t>Doanh thu bán hàng hóa</t>
  </si>
  <si>
    <t>Số phải nộp</t>
  </si>
  <si>
    <t>Số đã nộp</t>
  </si>
  <si>
    <t xml:space="preserve">Cộng </t>
  </si>
  <si>
    <t>BO0</t>
  </si>
  <si>
    <t>Thuế giá trị gia tăng đầu vào được khấu trừ</t>
  </si>
  <si>
    <t>3</t>
  </si>
  <si>
    <t>4</t>
  </si>
  <si>
    <t>Số tiền</t>
  </si>
  <si>
    <t>Thuyết minh</t>
  </si>
  <si>
    <r>
      <t>BA</t>
    </r>
    <r>
      <rPr>
        <b/>
        <vertAlign val="subscript"/>
        <sz val="9"/>
        <color rgb="FFFF0000"/>
        <rFont val="Times New Roman"/>
        <family val="1"/>
      </rPr>
      <t>0</t>
    </r>
  </si>
  <si>
    <t>Lợi thế thương mại</t>
  </si>
  <si>
    <t>Phần lãi hoặc lỗ trong công ty liên kết, liên doanh</t>
  </si>
  <si>
    <t>QUI ĐỔI VND</t>
  </si>
  <si>
    <t>Lũy kế từ đầu năm đến cuối kỳ này</t>
  </si>
  <si>
    <t>Thuyết 
minh</t>
  </si>
  <si>
    <t>CẢ NĂM</t>
  </si>
  <si>
    <t>9 THÁNG ĐẦU NĂM</t>
  </si>
  <si>
    <t>3 THÁNG CUỐI NĂM</t>
  </si>
  <si>
    <t>Số cuối kỳ</t>
  </si>
  <si>
    <t>Số đầu kỳ</t>
  </si>
  <si>
    <t>Đầu tư tài chính ngắn hạn</t>
  </si>
  <si>
    <t>Chứng khoán kinh doanh</t>
  </si>
  <si>
    <t>Dự phòng giảm giá chứng khoán kinh doanh</t>
  </si>
  <si>
    <t>Đầu tư nắm giữ đến ngày đáo hạn</t>
  </si>
  <si>
    <t>Phải thu ngắn hạn của khách hàng</t>
  </si>
  <si>
    <t>Trả trước cho người bán ngắn hạn</t>
  </si>
  <si>
    <t>Phải thu về cho vay ngắn hạn</t>
  </si>
  <si>
    <t>Phải thu ngắn hạn khác</t>
  </si>
  <si>
    <t>Trả trước cho người bán dài hạn</t>
  </si>
  <si>
    <t>Phải thu nội bộ dài hạn</t>
  </si>
  <si>
    <t>Phải thu về cho vay dài hạn</t>
  </si>
  <si>
    <t>Tài sản dở dang dài hạn</t>
  </si>
  <si>
    <t>Chi phí sản xuất, kinh doanh dở dang dài hạn</t>
  </si>
  <si>
    <t>Đầu tư tài chính dài hạn</t>
  </si>
  <si>
    <t>Đầu tư góp vốn vào đơn vị khác</t>
  </si>
  <si>
    <t>Dự phòng đầu tư tài chính dài hạn</t>
  </si>
  <si>
    <t>Thiết bị, vật tư, phụ tùng thay thế dài hạn</t>
  </si>
  <si>
    <t>Người mua trả tiền trước ngắn hạn</t>
  </si>
  <si>
    <t>Chi phí phải trả ngắn hạn</t>
  </si>
  <si>
    <t>Doanh thu chưa thực hiện ngắn hạn</t>
  </si>
  <si>
    <t>Phải trả ngắn hạn khác</t>
  </si>
  <si>
    <t>Vay và nợ thuê tài chính ngắn hạn</t>
  </si>
  <si>
    <t>Quỹ bình ổn giá</t>
  </si>
  <si>
    <t>Phải trả người bán dài hạn</t>
  </si>
  <si>
    <t>Người mua trả tiền trước dài hạn</t>
  </si>
  <si>
    <t>Chi phí phải trả dài hạn</t>
  </si>
  <si>
    <t>Phải trả nội bộ về vốn kinh doanh</t>
  </si>
  <si>
    <t>Phải trả nội bộ dài hạn</t>
  </si>
  <si>
    <t>Doanh thu chưa thực hiện dài hạn</t>
  </si>
  <si>
    <t>Vay và nợ thuê tài chính dài hạn</t>
  </si>
  <si>
    <t>Cổ phiếu ưu đãi</t>
  </si>
  <si>
    <t>Vốn góp của chủ sở hữu</t>
  </si>
  <si>
    <t>Cổ phiếu phổ thông có quyền biểu quyết</t>
  </si>
  <si>
    <t>411a</t>
  </si>
  <si>
    <t>411b</t>
  </si>
  <si>
    <t>Quyền chọn chuyển đổi trái phiếu</t>
  </si>
  <si>
    <t>421a</t>
  </si>
  <si>
    <t>421b</t>
  </si>
  <si>
    <t>Lợi nhuận sau thuế chưa phân phối lũy kế đến cuối kỳ trước</t>
  </si>
  <si>
    <t>Lợi nhuận sau thuế chưa phân phối kỳ này</t>
  </si>
  <si>
    <t>19.</t>
  </si>
  <si>
    <t>Lãi suy giảm trên cổ phiếu</t>
  </si>
  <si>
    <t>Lãi, lỗ chênh lệch tỷ giá hối đoái do đánh giá lại các khoản mục tiền tệ có gốc ngoại tệ</t>
  </si>
  <si>
    <t>Các khoản điều chỉnh khác</t>
  </si>
  <si>
    <t>07</t>
  </si>
  <si>
    <t>Tăng, giảm chứng khoán kinh doanh</t>
  </si>
  <si>
    <t>Tiền thu từ đi vay</t>
  </si>
  <si>
    <t>Tiền trả nợ gốc vay</t>
  </si>
  <si>
    <t>Tiền trả nợ gốc thuê tài chính</t>
  </si>
  <si>
    <t>Ngoại tệ</t>
  </si>
  <si>
    <t>Nợ thuê tài chính</t>
  </si>
  <si>
    <t>Lợi ích của cổ đông không kiểm soát</t>
  </si>
  <si>
    <t>Lợi nhuận sau thuế của công ty mẹ</t>
  </si>
  <si>
    <t>20.</t>
  </si>
  <si>
    <t>Lợi nhuận sau thuế của cổ đông không kiểm soát</t>
  </si>
  <si>
    <t>21.</t>
  </si>
  <si>
    <t>22.</t>
  </si>
  <si>
    <t>Tiền thu từ phát hành cổ phiếu, nhận vốn góp của</t>
  </si>
  <si>
    <t>Tiền trả lại vốn góp cho các chủ sở hữu, mua lại</t>
  </si>
  <si>
    <t>(Theo phương pháp trực tiếp)</t>
  </si>
  <si>
    <t>Tiền thu bán hàng, cung cấp dịch vụ và</t>
  </si>
  <si>
    <t>doanh thu khác</t>
  </si>
  <si>
    <t>Tiền chi trả cho người cung cấp hàng hóa và dịch vụ</t>
  </si>
  <si>
    <t>Tiền chi trả cho người lao động</t>
  </si>
  <si>
    <t xml:space="preserve">Tiền thu từ thanh lý, nhượng bán tài sản cố định và </t>
  </si>
  <si>
    <t>Giá gốc</t>
  </si>
  <si>
    <t>Dự phòng</t>
  </si>
  <si>
    <t>Phải thu các bên liên quan</t>
  </si>
  <si>
    <t>Phải thu các khách hàng khác</t>
  </si>
  <si>
    <t>Trả trước cho các bên liên quan</t>
  </si>
  <si>
    <t>Trả trước cho người bán khác</t>
  </si>
  <si>
    <t>Phải thu các tổ chức và cá nhân khác</t>
  </si>
  <si>
    <t>Ký quỹ, ký cược</t>
  </si>
  <si>
    <t>Các khoản phải thu ngắn hạn khác</t>
  </si>
  <si>
    <t>Nợ xấu</t>
  </si>
  <si>
    <t>Các tổ chức và cá nhân khác</t>
  </si>
  <si>
    <t>Tình hình biến động nợ phải thu, cho vay khó đòi như sau:</t>
  </si>
  <si>
    <t>Phải nộp</t>
  </si>
  <si>
    <t>Phải thu</t>
  </si>
  <si>
    <t>Phát sinh trong kỳ</t>
  </si>
  <si>
    <t>Tiền lương phải trả</t>
  </si>
  <si>
    <t>Phải trả các tổ chức và cá nhân khác</t>
  </si>
  <si>
    <t>Các khoản phải trả ngắn hạn khác</t>
  </si>
  <si>
    <t>Vay và nợ thuê tài chính ngắn hạn phải trả các tổ chức và cá nhân khác</t>
  </si>
  <si>
    <t>Vay ngắn hạn các tổ chức khác</t>
  </si>
  <si>
    <t>Vay ngắn hạn các cá nhân khác</t>
  </si>
  <si>
    <t>Trái phiếu thường ngắn hạn</t>
  </si>
  <si>
    <t>Vay dài hạn đến hạn trả</t>
  </si>
  <si>
    <t>Vay và nợ thuê tài chính dài hạn phải trả các tổ chức và cá nhân khác</t>
  </si>
  <si>
    <t>Kỳ hạn thanh toán các khoản vay và nợ thuê tài chính dài hạn như sau:</t>
  </si>
  <si>
    <t>Lãi</t>
  </si>
  <si>
    <t>Vay</t>
  </si>
  <si>
    <t>Số lượng cổ phiếu đăng ký phát hành</t>
  </si>
  <si>
    <t>Số lượng cổ phiếu đã phát hành/bán ra công chúng</t>
  </si>
  <si>
    <t>Số lượng cổ phiếu được mua lại</t>
  </si>
  <si>
    <t>Số lượng cổ phiếu đang lưu hành</t>
  </si>
  <si>
    <t xml:space="preserve">Chi phí bán hàng </t>
  </si>
  <si>
    <t xml:space="preserve">Chi phí cho nhân viên </t>
  </si>
  <si>
    <t>Các chi phí khác</t>
  </si>
  <si>
    <t>Chi phí cho nhân viên</t>
  </si>
  <si>
    <t>Dự phòng/(Hoàn nhập) dự phòng phải thu khó đòi</t>
  </si>
  <si>
    <t>Tiền phạt vi phạm hợp đồng</t>
  </si>
  <si>
    <t>Thu từ các khoản nợ khó đòi đã xử lý xóa sổ</t>
  </si>
  <si>
    <t>Lợi nhuận tính lãi cơ bản trên cổ phiếu</t>
  </si>
  <si>
    <t>Chi phí sản xuất kinh doanh theo yếu tố</t>
  </si>
  <si>
    <t>Tỷ giá giao dịch thực tế cuối năm</t>
  </si>
  <si>
    <t>(Áp dụng cho tài sản và nợ phải trả)</t>
  </si>
  <si>
    <t>(Áp dụng cho chỉ tiêu thuộc vốn góp)</t>
  </si>
  <si>
    <t xml:space="preserve">Lần thứ </t>
  </si>
  <si>
    <t xml:space="preserve">Ngày </t>
  </si>
  <si>
    <t>Qui đổi vốn góp theo tỷ giá thực tế tại ngày góp vốn</t>
  </si>
  <si>
    <t>ĐVTT</t>
  </si>
  <si>
    <t>Tỷ giá thực tế</t>
  </si>
  <si>
    <t>Qui đổi VND</t>
  </si>
  <si>
    <t>Tỷ giá giao dịch thực tế tại ngày trả cổ tức</t>
  </si>
  <si>
    <t>D</t>
  </si>
  <si>
    <t>Tỷ giá bình quân</t>
  </si>
  <si>
    <t>(Áp dụng cho chỉ tiêu PL)</t>
  </si>
  <si>
    <t>Tháng</t>
  </si>
  <si>
    <t>Tỷ giá</t>
  </si>
  <si>
    <t>(Áp dụng cho cổ tức đã trả)</t>
  </si>
  <si>
    <t>CÔNG TY CỔ PHẦN HƯNG ĐẠO CONGTAINER</t>
  </si>
  <si>
    <t>Số 62 Nguyễn Cửu Vân, phường 17, quận Bình Thạnh, Thành phố Hồ Chí Minh, Việt Nam</t>
  </si>
  <si>
    <t xml:space="preserve">Máy móc và thiết bị </t>
  </si>
  <si>
    <t>Phương tiện vận tải</t>
  </si>
  <si>
    <t>DN</t>
  </si>
  <si>
    <t>CN</t>
  </si>
  <si>
    <t>Trần Thị Thúy</t>
  </si>
  <si>
    <t>Mai Hoàng Tuấn</t>
  </si>
  <si>
    <t>Dương Công Phùng</t>
  </si>
  <si>
    <t>Ngày 10 tháng 8 năm 2015</t>
  </si>
  <si>
    <t>Lưu chuyển tiền thuần trong kỳ</t>
  </si>
  <si>
    <t>Tiền và tương đương tiền đầu kỳ</t>
  </si>
  <si>
    <t>Tiền và tương đương tiền cuối kỳ</t>
  </si>
  <si>
    <t>Ông Dương Công Phùng</t>
  </si>
  <si>
    <t>Bà Dương Thị Hà</t>
  </si>
  <si>
    <t xml:space="preserve">Phải thu khác Ông Trần Văn Hùng </t>
  </si>
  <si>
    <t>Giảm do điều chuyển</t>
  </si>
  <si>
    <t>Tăng trong kỳ</t>
  </si>
  <si>
    <t>Giảm trong kỳ</t>
  </si>
  <si>
    <t>Chỉ tiêu</t>
  </si>
  <si>
    <t>Khấu hao lũy kế</t>
  </si>
  <si>
    <t>Chi nhánh Công ty CP Sài Gòn Chấn Phát</t>
  </si>
  <si>
    <t>Công ty CP Sài Gòn Chấn Phát</t>
  </si>
  <si>
    <t>Các khác hàng khác</t>
  </si>
  <si>
    <t>Công ty TNHH Chấn Giang Nam</t>
  </si>
  <si>
    <t>Các nhà cung cấp khác</t>
  </si>
  <si>
    <t>Giá trị có thể
thu hồi</t>
  </si>
  <si>
    <t>Nợ phải thu,
cho vay ngắn hạn</t>
  </si>
  <si>
    <t>Nợ phải thu,
cho vay dài hạn</t>
  </si>
  <si>
    <t>Chi phí trả trước</t>
  </si>
  <si>
    <t>Chi phí trả trước ngắn hạn khác</t>
  </si>
  <si>
    <t>Chi phí trả trước dài hạn khác</t>
  </si>
  <si>
    <t>Phải thu các tổ chức và
cá nhân khác</t>
  </si>
  <si>
    <t>Công ty TNHH MTV VTB Container Vinalines</t>
  </si>
  <si>
    <t>Phải trả người bán ngắn hạn khác</t>
  </si>
  <si>
    <t>Thuế và các khoản phải nộp nhà nước</t>
  </si>
  <si>
    <t>Thuế nhà thầu</t>
  </si>
  <si>
    <t>a) Khoản vay ngắn hạn từ Ngân hàng TNHH Indovina - Chi nhánh Chợ Lớn theo hợp đồng hạn mức tín dụng số 835/0614/CL/6252282 ngày 03 tháng 6 năm 2014 với hạn mức tín dụng là 12.000.000.000 đồng, thời hạn của hạn mức là 12 tháng, lãi suất theo thông báo của ngân hàng. Khoản vay này nhằm bổ sung vốn lưu động của Công ty và được đảm bảo bởi các tài sản thuộc sở hữu của Ông Trần Văn Hùng và Bà Dương Thị Hằng, chi tiết như sau:</t>
  </si>
  <si>
    <t>b) Ngân hàng TMCP  Sài Gòn Công Thương</t>
  </si>
  <si>
    <t>a) Ngân hàng TNHH
Indovina - Chợ Lớn</t>
  </si>
  <si>
    <t>c) Ngân hàng TMCP  Phát Triển Thành Phố Hồ Chí Minh - Hàng Xanh</t>
  </si>
  <si>
    <t>d) Ngân hàng TMCP  Việt Nam Thương Tín - Hồ Chí Minh</t>
  </si>
  <si>
    <t>e) Ngân hàng TMCP  Đông Nam Á</t>
  </si>
  <si>
    <t>f) Ngân hàng TMCP Sài Gòn Hà Nội - Bình Dương</t>
  </si>
  <si>
    <t>h) Ngân hàng TNHH Indovina - Hải Phòng</t>
  </si>
  <si>
    <t>b) Khoản vay ngắn hạn từ Ngân hàng TMCP Sài Gòn Công Thương theo hợp đồng hạn mức tín dụng số 60/2014/HĐTDHM ngày 21 tháng 8 năm 2014 với hạn mức tín dụng là 20.600.000.000 đồng, thời hạn của hạn mức là 12 tháng, lãi suất theo thông báo của ngân hàng. Khoản vay này nhằm bổ sung vốn lưu động của Công ty và được đảm bảo bởi các tài sản thuộc sở hữu của Ông Trần Văn Hùng và Bà Dương Thị Hằng, chi tiết như sau:</t>
  </si>
  <si>
    <t>+ 06 quyền sử dụng đất tại Thị xã Dĩ An, tỉnh Bình Dương với tổng giá trị là 40.593.000.000 đồng.</t>
  </si>
  <si>
    <t>c) Khoản vay ngắn hạn từ Ngân hàng TMCP Phát triển Thành phố Hồ Chí Minh - Chi nhánh Hàng Xanh theo hợp đồng hạn mức tín dụng số 0078/2014/HĐTDHM-DN ngày 16 tháng 6 năm 2014 với hạn mức tín dụng là 40.000.000.000 đồng, thời hạn của hạn mức là 12 tháng, lãi suất theo thông báo của ngân hàng. Khoản vay này nhằm bổ sung vốn lưu động của Công ty và được đảm bảo bởi các tài sản như sau:</t>
  </si>
  <si>
    <t>+ Quyền sử dụng đất và tài sản trên đất tọa lạc tại số 5 và 7 đường Nam Hòa, khu phố 3, Phường Phước Long A, Quận 9, Thành phố Hồ Chí Minh với tổng giá trị là 7.814.000.000 đồng.</t>
  </si>
  <si>
    <t>+ 02 dây chuyền sản xuất container của Công ty với giá trị là 660.000.000 đồng.</t>
  </si>
  <si>
    <t>+ Quyền sử dụng đất và tài sản trên đất tọa lạc tại số 85-161 Phường Phước Bình, Quận 9, Thành phố Hồ Chí Minh với tổng giá trị là 9.897.000.000 đồng.</t>
  </si>
  <si>
    <t>+ Toàn bộ hàng tồn kho luân chuyển của Công ty với giá trị thế chấp là 77.778.000.000 đồng được trình bày tại Thuyết Minh số 3.</t>
  </si>
  <si>
    <t>+ 2.431.608 cổ phần của Công ty Cổ phần Hưng Đạo Container thuộc sở hữu của Ông Trần Văn Hùng.</t>
  </si>
  <si>
    <t>+ Quyền sử dụng đất và tài sản trên đất thuộc quyền sở hữu của Công ty tọa lạc tại Phường Đông Hải, Quận Hải An, Thành phố Hải Phòng với tổng giá trị là 285.000.000 đồng.</t>
  </si>
  <si>
    <t>+ Quyền sử dụng đất thuộc sở hữu của Công ty tại Xã Bình An, Huyện Dĩ An, tỉnh Bình Dương với giá trị là 18.447.000.000 đồng.</t>
  </si>
  <si>
    <t>+ Quyền sử dụng đất của 11 thửa đất thuộc quyền sở hữu của Ông Trần Văn Hùng và Bà Dương Thị Hằng tại Xã Phước Bình, Huyện Long Thành, tỉnh Đồng Nai với giá trị là 9.542.000.000 đồng.</t>
  </si>
  <si>
    <t>+ Quyền sử dụng đất và tài sản trên đất tọa lạc tại đường Nam Hòa, khu phố 3, Phường Phước Long A, Quận 9, Thành phố Hồ Chí Minh với tổng giá trị là 5.150.000.000 đồng.</t>
  </si>
  <si>
    <t>Chi phí trả trước tiền thuê đất</t>
  </si>
  <si>
    <t>5</t>
  </si>
  <si>
    <t>6</t>
  </si>
  <si>
    <t>7</t>
  </si>
  <si>
    <t>8</t>
  </si>
  <si>
    <t>9</t>
  </si>
  <si>
    <t>10</t>
  </si>
  <si>
    <t>11</t>
  </si>
  <si>
    <t>12</t>
  </si>
  <si>
    <t>14</t>
  </si>
  <si>
    <t>15</t>
  </si>
  <si>
    <t>16</t>
  </si>
  <si>
    <t>17</t>
  </si>
  <si>
    <t>+ Quyền sử dụng 9.946 m2 và 5.653,9 m2 đất tại ấp Ngãi Thắng, xã Bình An, huyện Dĩ An, tỉnh Bình Dương bao gồm các chi phí bồi thường, giải phóng mặt bằng để có đất sạch tại địa chỉ này. Theo quyết định số 2614/QĐ/CT ngày 23/07/2001 của UBND tỉnh Bình Dương, về việc thu hồi đất của Ông Trần Văn Hùng, cho thuê và cấp Giấy chứng nhận quyền sử dụng đất cho Công ty Cổ phần Hưng Đạo Container. Theo đó, Công ty đã ký hợp đồng thuê đất với Sở Địa chính tỉnh Bình Dương ngày 02/08/2001 để thuê lô đất này trong thời gian 30 năm kể từ tháng 07/2001 để làm bến bãi container.</t>
  </si>
  <si>
    <t>+ Công ty thuê 3.000 m2 đất tại Khu công nghiệp Hà Nội – Đài Tư (Thành phố Hà Nội) với thời gian thuê là 39 năm (từ tháng 8/2007 đến tháng 8/2045) để làm bến bãi container.</t>
  </si>
  <si>
    <t>+ Quyền sử dụng đất số AQ 892160 do Sở Tài nguyên và Môi trường Thành phố Hải Phòng cấp ngày 20/11/2009 diện tích 27.252,10 m2 tại phường Đông Hải 2, quận Hải An, Hải Phòng.</t>
  </si>
  <si>
    <t>Phải thu khác</t>
  </si>
  <si>
    <t>Vay và nợ thuê tài chính</t>
  </si>
  <si>
    <t>Nợ gốc</t>
  </si>
  <si>
    <t>Nợ thuê tài chính dài hạn</t>
  </si>
  <si>
    <t xml:space="preserve"> Ngân hàng TNHH
Indovina - Chợ Lớn</t>
  </si>
  <si>
    <t>Chuyển sang
nợ đến hạn</t>
  </si>
  <si>
    <t>Chuyển từ
nợ dài hạn</t>
  </si>
  <si>
    <t>Số điều chỉnh</t>
  </si>
  <si>
    <t>Số được hoàn</t>
  </si>
  <si>
    <t>Các khách hàng khác</t>
  </si>
  <si>
    <t>Phải thu khác (tiếp theo)</t>
  </si>
  <si>
    <t>e) Khoản vay ngắn hạn từ Ngân hàng TMCP Đông Nam Á theo hợp đồng hạn mức tín dụng số 295/2014/HDHMTD/SBHA ngày 21 tháng 10 năm 2014 với hạn mức tín dụng là 800.000.000 đồng, thời hạn của hạn mức là 12 tháng, lãi suất theo thông báo của ngân hàng. Khoản vay này nhằm bổ sung vốn lưu động của Công ty và được đảm bảo bằng tài sản của Công ty gồm xe ô tô Toyota, BKS 15A-017.49; xe ô tô Volvo, BKS 15C-033.27; xe ô tô Kenworth, BKS 15C-024.74 và Rơ mooc CPT, BKS 15R-006.49 với tổng trị giá là 1.720.000.000 VND.</t>
  </si>
  <si>
    <t>g) Ngân hàng TMCP Hàng Hải Việt Nam - Long Biên</t>
  </si>
  <si>
    <t>g) Khoản vay ngắn hạn từ Ngân hàng TMCP Hàng Hải Việt Nam - Chi nhánh Long Biên theo hợp đồng hạn mức tín dụng số 12/2015/HĐTDHM ngày 13 tháng 5 năm 2015 với hạn mức tín dụng là 2.700.000.000 đồng, thời hạn của hạn mức là 12 tháng, lãi suất theo thông báo của ngân hàng. Khoản vay này nhằm bổ sung vốn lưu động của Công ty và được đảm bảo bằng tài sản của Công ty, chi tiết như sau:</t>
  </si>
  <si>
    <t>Chi tiết số phát sinh về các khoản vay và nợ thuê tài chính ngắn hạn như sau:</t>
  </si>
  <si>
    <t>Chi tiết số phát sinh về các khoản vay và nợ thuê tài chính dài hạn như sau:</t>
  </si>
  <si>
    <t>Từ 1 năm
trở xuống</t>
  </si>
  <si>
    <t>Trên 1 năm
đến 5 năm</t>
  </si>
  <si>
    <t>Số tiền vay
trong kỳ</t>
  </si>
  <si>
    <t>Số tiền vay
trả trong kỳ</t>
  </si>
  <si>
    <t>BẢNG CÂN ĐỐI KẾ TOÁN</t>
  </si>
  <si>
    <t>Khoản mục</t>
  </si>
  <si>
    <t>Thay đổi</t>
  </si>
  <si>
    <t>Số liệu theo báo cáo cho Năm trước kết thúc ngày 31 tháng 12 năm 2014</t>
  </si>
  <si>
    <t>Số liệu điều chỉnh theo Thông tư 200/2014/TT-BTC</t>
  </si>
  <si>
    <t>Phải thu của khách hàng</t>
  </si>
  <si>
    <t>Trả trước cho người bán</t>
  </si>
  <si>
    <t>Các khoản phải thu khác</t>
  </si>
  <si>
    <t>Vay và nợ ngắn hạn</t>
  </si>
  <si>
    <t>Phải trả người bán</t>
  </si>
  <si>
    <t>Người mua trả tiền trước</t>
  </si>
  <si>
    <t>Chi phí phải trả</t>
  </si>
  <si>
    <t>Các khoản phải trả, phải nộp khác</t>
  </si>
  <si>
    <t>Quỹ dự phòng tài chính</t>
  </si>
  <si>
    <t>Lợi nhuận sau thuế chưa phân phối cuối năm trước</t>
  </si>
  <si>
    <t>Lợi nhuận sau thuế chưa phân phối cuối kỳ này</t>
  </si>
  <si>
    <t>Tăng do điều chuyển</t>
  </si>
  <si>
    <t>f) Khoản vay ngắn hạn từ Ngân hàng TMCP Sài Gòn Hà Nội theo hợp đồng hạn mức tín dụng số 122/2014/HĐTDHM-PN/SHB ngày 27 tháng 6 năm 2014 với hạn mức tín dụng là 500.000.000 đồng, thời hạn của hạn mức là 12 tháng, lãi suất theo thông báo của ngân hàng. Khoản vay này nhằm bổ sung vốn lưu động của Công ty và được đảm bảo bằng tài sản của Công ty gồm 01 chiếc xe hiệu Toyota Hiace, theo Giấy đăng ký xe số 014356 và 01 chiếc xe hiệu Toyota Fortuner, theo Giấy đăng ký xe số 011992 có tổng trị giá là 1.381.500.000 VND.</t>
  </si>
  <si>
    <t>Số dư đầu năm trước</t>
  </si>
  <si>
    <t>Số dư cuối năm trước</t>
  </si>
  <si>
    <t>Số dư đầu kỳ</t>
  </si>
  <si>
    <t>Lỗ trong năm trước</t>
  </si>
  <si>
    <t>Lỗ trong kỳ</t>
  </si>
  <si>
    <t>Số dư cuối kỳ</t>
  </si>
  <si>
    <t>Vốn đầu tư của
chủ sở hữu</t>
  </si>
  <si>
    <t>Thặng dư vốn
cổ phần</t>
  </si>
  <si>
    <t>Vốn khác của
chủ sở hữu</t>
  </si>
  <si>
    <t>Quỹ đầu tư
phát triển</t>
  </si>
  <si>
    <t>Quỹ dự phòng
tài chính</t>
  </si>
  <si>
    <t>Lợi nhuận/(Lỗ)
chưa phân phối</t>
  </si>
  <si>
    <t>Tổng cộng</t>
  </si>
  <si>
    <t>Cổ phiếu
quỹ</t>
  </si>
  <si>
    <t>Tổng
cộng</t>
  </si>
  <si>
    <t>a) Bảng đối chiếu biến động của vốn chủ sở hữu</t>
  </si>
  <si>
    <t>-         Cổ phiếu phổ thông</t>
  </si>
  <si>
    <t>-         Cổ phiếu ưu đãi</t>
  </si>
  <si>
    <t xml:space="preserve">-         Cổ phiếu ưu đãi </t>
  </si>
  <si>
    <t>b) Cổ phiếu</t>
  </si>
  <si>
    <t>18</t>
  </si>
  <si>
    <t>19</t>
  </si>
  <si>
    <t>Công ty TNHH Hồng Phúc</t>
  </si>
  <si>
    <t>Chi phí phải trả khác</t>
  </si>
  <si>
    <t>Mệnh giá cổ phiếu đang lưu hành 10.000 VND trên mỗi cổ phẩn.</t>
  </si>
  <si>
    <t>Doanh thu bán hàng và cung cấp dịch vụ
cho các bên liên quan</t>
  </si>
  <si>
    <t>Công ty TNHH KD &amp; ĐT QT Tiên Hưng Đạo</t>
  </si>
  <si>
    <t>Giá vốn bán hàng và cung cấp dịch vụ</t>
  </si>
  <si>
    <t>Giá vốn cung cấp dịch vụ</t>
  </si>
  <si>
    <t>Chi phí chênh lệch tỷ giá đã thực hiện</t>
  </si>
  <si>
    <t>Chi phí chênh lệch tỷ giá chưa thực hiện</t>
  </si>
  <si>
    <t>23.</t>
  </si>
  <si>
    <t>24.</t>
  </si>
  <si>
    <t>Các khoản thu nhập khác</t>
  </si>
  <si>
    <t>25.</t>
  </si>
  <si>
    <t>Các khoản chi phí khác</t>
  </si>
  <si>
    <t>26.</t>
  </si>
  <si>
    <t>Thuế TNDN phải nộp theo thuế suất phổ thông</t>
  </si>
  <si>
    <t>Điều chỉnh thuế TNDN phải nộp của các năm trước</t>
  </si>
  <si>
    <t>27.</t>
  </si>
  <si>
    <t>Các khoản điều chỉnh tăng, giảm lợi nhuận kế toán để xác định lợi nhuận phân bổ cho cổ đông sở hữu cổ phiếu phổ thông</t>
  </si>
  <si>
    <t>28.</t>
  </si>
  <si>
    <t>29.</t>
  </si>
  <si>
    <t>30.</t>
  </si>
  <si>
    <t>Báo cáo bộ phận</t>
  </si>
  <si>
    <t>Bộ phận chính yếu - theo lĩnh vực kinh doanh</t>
  </si>
  <si>
    <t>Hoạt động kinh doanh chính của Công ty Cổ phần Hưng Đạo Container là sản xuất, bán container, rơ móoc và các dịch vụ khác liên quan đến container như: cho thuê, vận chuyển, sửa chữa,…nên tính chất của hàng hóa, dịch vụ; Quy trình sản xuất; Kiểu hoặc nhóm khách hàng sử dụng hàng hóa, dịch vụ; Điều kiện của môi trường pháp lý có rủi ro và lợi ích kinh tế tương đồng nhau. Do đó, Ban Tổng Giám đốc Công ty quyết định không trình bày báo cáo bộ phận theo lĩnh vực kinh doanh.</t>
  </si>
  <si>
    <t>Bộ phận thứ yếu - theo khu vực địa lý</t>
  </si>
  <si>
    <t>Toàn bộ hoạt động của Công ty thực hiện trong lãnh thổ Việt Nam.</t>
  </si>
  <si>
    <t>31.</t>
  </si>
  <si>
    <t>Nghiệp vụ và số dư với các bên liên quan</t>
  </si>
  <si>
    <t>Công ty TNHH DL &amp; ĐT QT Tiên Hưng Đạo</t>
  </si>
  <si>
    <t>Số có khả năng
trả nợ</t>
  </si>
  <si>
    <t>Phải trả các bên
liên quan</t>
  </si>
  <si>
    <t>Công ty DL &amp; ĐT QT Tiên Hưng Đạo</t>
  </si>
  <si>
    <t>Tài sản của Công ty được dùng để thế chấp cho các khoản vay với giá trị thế chấp là 29.256.700.000 đồng.</t>
  </si>
  <si>
    <t>13.1) Vay và nợ thuê tài chính ngắn hạn</t>
  </si>
  <si>
    <t>Vay và nợ thuê tài chính (tiếp theo)</t>
  </si>
  <si>
    <t>13.1) Vay và nợ thuê tài chính ngắn hạn (tiếp theo)</t>
  </si>
  <si>
    <t>13.2) Vay và nợ thuê tài chính dài hạn</t>
  </si>
  <si>
    <t>Số dư có khả
năng trả nợ</t>
  </si>
  <si>
    <t>a) Ngân hàng TMCP  Phát Triển Thành Phố Hồ Chí Minh - Hàng Xanh</t>
  </si>
  <si>
    <t>b) Ngân hàng TMCP Hàng Hải Việt Nam</t>
  </si>
  <si>
    <t>c) Công ty TNHH Cho thuê Tài chính Quốc tế Việt Nam</t>
  </si>
  <si>
    <t>c) Nợ phải trả thuê tài chính từ Công ty TNHH Cho thuê tài chính Quốc tế Việt Nam theo các hợp đồng sau:</t>
  </si>
  <si>
    <t>Số hợp đồng</t>
  </si>
  <si>
    <t>Ngày bắt đầu</t>
  </si>
  <si>
    <t>Ngày đáo hạn</t>
  </si>
  <si>
    <t>2013-00088-000</t>
  </si>
  <si>
    <t>2013-00090-000</t>
  </si>
  <si>
    <t>2013-00096-000 VILC</t>
  </si>
  <si>
    <t>2013-00097-000 VILC</t>
  </si>
  <si>
    <t>2013-00113-000</t>
  </si>
  <si>
    <t>13.2) Vay và nợ thuê tài chính dài hạn (tiếp theo)</t>
  </si>
  <si>
    <t>13.3 Vay và nợ thuê tài chính quá hạn chưa thanh toán</t>
  </si>
  <si>
    <t>+ Hợp đồng thuê lại hạ tầng Khu CN số 23/HĐTLĐ-HNĐT ngày 24/08/2007 trị giá 4.875.000.000 đồng.</t>
  </si>
  <si>
    <t>+ Hợp đồng thuê lại hạ tầng Khu CN số 34/HĐTLĐ-HNĐT ngày 27/09/2007 trị giá 6.825.000.000 đồng.</t>
  </si>
  <si>
    <t>Ngoài các thông tin về giao dịch và số dư với các bên liên quan đã nêu ở các Thuyết minh trên, Công ty còn có các giao dịch phát sinh trong kỳ với các bên liên quan như sau:</t>
  </si>
  <si>
    <t>i) Vay dài hạn đến hạn trả</t>
  </si>
  <si>
    <t>j) Nợ thuê tài chính đến hạn trả</t>
  </si>
  <si>
    <t>Số lượng bình quân gia quyền của cổ phiếu phổ thông đang lưu hành trong kỳ</t>
  </si>
  <si>
    <t>Mua hàng hóa, dịch vụ</t>
  </si>
  <si>
    <t>Thu nhập của Hội đồng Quản trị và Ban Tổng Giám đốc trong kỳ là 1.079.031.628 đồng.</t>
  </si>
  <si>
    <t>32.</t>
  </si>
  <si>
    <t>Mục đích và chính sách quản lý rủi ro tài chính</t>
  </si>
  <si>
    <t>Nợ phải trả tài chính của Công ty chủ yếu bao gồm các khoản vay ngắn hạn, các khoản phải trả người bán và các khoản phải trả khác. Mục đích chính của những khoản nợ phải trả tài chính này là nhằm huy động nguồn tài chính phục vụ các hoạt động của Công ty. Công ty không nắm giữ hay phát hành công cụ tài chính phái sinh.</t>
  </si>
  <si>
    <t>Công ty có rủi ro thị trường, rủi ro tín dụng và rủi ro thanh khoản.</t>
  </si>
  <si>
    <t>Nghiệp vụ quản lý rủi ro là nghiệp vụ không thể thiếu cho toàn bộ hoạt động kinh doanh của Công ty. Công ty đã xây dựng hệ thống kiểm soát nhằm đảm bảo sự cân bằng ở mức hợp lý giữa chi phí rủi ro phát sinh và chi phí quản lý rủi ro. Ban Tổng Giám Đốc liên tục theo dõi quy trình quản lý rủi ro của Công ty để đảm bảo sự cân bằng hợp lý giữa rủi ro và kiểm soát rủi ro.</t>
  </si>
  <si>
    <t>Ban Tổng Giám Đốc xem xét và thống nhất áp dụng các chính sách quản lý cho những rủi ro nói trên như sau:</t>
  </si>
  <si>
    <t>Rủi ro thị trường</t>
  </si>
  <si>
    <t>Rủi ro thị trường là rủi ro mà giá trị hợp lý của các luồng tiền trong tương lai của một công cụ tài chính sẽ biến động theo những thay đổi của giá thị trường. Công ty chịu ảnh hưởng của rủi ro liên quan đến giá thị trường là rủi ro lãi suất. Công cụ tài chính bị ảnh hưởng bởi rủi ro thị trường bao gồm các khoản vay và nợ, tiền gửi, các khoản đầu tư sẵn sàng để bán.</t>
  </si>
  <si>
    <t>Rủi ro lãi suất</t>
  </si>
  <si>
    <t>Rủi ro lãi suất là rủi ro mà giá trị hợp lý hoặc các luồng tiền trong tương lai của một công cụ tài chính sẽ biến động theo những thay đổi của lãi suất thị trường. Rủi ro thị trường do thay đổi lãi suất của Công ty chủ yếu liên quan đến tiền và các khoản tiền gửi ngắn hạn của Công ty. Đây là các khoản đầu tư ngắn hạn và không được công ty nắm giữ nhằm mục đích thu lợi từ sự tăng lên trong giá trị.</t>
  </si>
  <si>
    <t>Công ty quản lý rủi ro lãi suất bằng cách phân tích tình hình cạnh tranh trên thị trường để có được các lãi suất có lợi cho mục đích của Công ty và vẫn nằm trong giới hạn quản lý rủi ro của mình.</t>
  </si>
  <si>
    <t>Công ty quản lý rủi ro lãi suất bằng cách theo dõi chặt chẽ tình hình thị trường có liên quan, bao gồm thị trường tiền tệ và kinh tế trong nước và quốc tế. Trên cơ sở đó, Công ty dự tính và điều chỉnh mức đòn bẩy tài chính cũng như chiến lược tài chính theo tình hình hiện tại.</t>
  </si>
  <si>
    <t>Rủi ro tín dụng</t>
  </si>
  <si>
    <t>Rủi ro tín dụng là rủi ro mà một bên tham gia trong một công cụ tài chính hoặc hợp đồng khách hàng không thực hiện các nghĩa vụ của mình, dẫn đến tổn thất tài chính. Công ty có rủi ro tín dụng từ các hoạt động sản xuất kinh doanh của mình (chủ yếu đối với các khoản phải thu khách hàng) và từ hoạt động tài chính của mình, bao gồm tiền gửi ngân hàng,  và các công cụ tài chính khác.</t>
  </si>
  <si>
    <t>Phải thu khách hàng</t>
  </si>
  <si>
    <t>Việc quản lý rủi ro tín dụng khách hàng của Công ty dựa trên các chính sách, thủ tục và quy trình kiểm soát của Công ty có liên quan đến việc quản lý rủi ro tín dụng khách hàng.</t>
  </si>
  <si>
    <t>Công ty thường xuyên theo dõi các khoản phải thu khách hàng chưa thu được và tìm cách duy trì kiểm soát chặt chẽ đối với các khoản phải thu tồn đọng. Đối với các khách hàng lớn, công ty thực hiện xem xét sự suy giảm trong chất lượng tín dụng của từng khách hàng tại ngày lập báo cáo. Trên cơ sở này và việc các khoản phải thu khách hàng của Công ty có liên quan đến nhiều khách hàng khác nhau, rủi ro tín dụng không bị tập trung đáng kể vào khách hàng nhất định.</t>
  </si>
  <si>
    <t>Các công cụ tài chính khác</t>
  </si>
  <si>
    <t xml:space="preserve">Ban Tổng Giám Đốc đánh giá rằng tất cả các tài sản chính đều trong hạn và không bị suy giảm vì các tài sản tài chính này đều liên quan đến các khách hàng có uy tín và có khả năng thanh toán tốt ngoại trừ các khoản phải thu sau đây được coi là quá hạn và đã lập dự phòng nợ phải thu khó đòi như đã nêu tại Thuyết minh 7. </t>
  </si>
  <si>
    <t>Rủi ro thanh khoản</t>
  </si>
  <si>
    <t>Rủi ro thanh khoản là rủi ro Công ty gặp khó khăn khi thực hiện các nghĩa vụ tài chính do thiếu vốn. Rủi ro thanh khoản của Công ty chủ yếu phát sinh từ việc các tài sản tài chính và nợ phải trả tài chính có các thời điểm đáo hạn lệch nhau.</t>
  </si>
  <si>
    <t>Công ty giám sát rủi ro thanh khoản qua việc duy trì một lượng tiền mặt và các khoản tương đương tiền và các khoản vay ngân hàng ở mức mà Ban Tổng Giám Đốc cho là đủ để đáp ứng cho các hoạt động của Công ty và để giảm thiểu ảnh hưởng của những biến động về luồng tiền.</t>
  </si>
  <si>
    <t>Bảng dưới đây tổng hợp thời hạn thanh toán của các khoản nợ phải trả tài chính của Công ty dựa trên các khoản thanh toán dự kiến theo hợp đồng trên cơ sở chưa chiết khấu:</t>
  </si>
  <si>
    <t>Dưới 1 năm</t>
  </si>
  <si>
    <t>Từ 1 đến 5 năm</t>
  </si>
  <si>
    <t>Tại ngày 30 tháng
6 năm 2015</t>
  </si>
  <si>
    <t>Tại ngày 31 tháng
12 năm 2014</t>
  </si>
  <si>
    <t>Các khoản vay và nợ</t>
  </si>
  <si>
    <t>Các khoản phải trả khác</t>
  </si>
  <si>
    <t>Công ty cho rằng mức độ tập trung rủi ro đối với việc trả nợ là thấp. Công ty có đủ khả năng tiếp cận các nguồn vốn và các khoản vay đến hạn thanh toán trong vòng 12 tháng có thể được tiếp tục với các bên cho vay hiện tại.</t>
  </si>
  <si>
    <t>33.</t>
  </si>
  <si>
    <t>Công cụ tài chính</t>
  </si>
  <si>
    <t>Tài sản tài chính và nợ phải trả tài chính chưa được đánh giá lại theo giá trị hợp lý tại ngày kết thúc kỳ kế toán do Thông tư 210/2009/TT-BTC và các quy định hiện hành yêu cầu trình bày Báo cáo tài chính và thuyết minh thông tin đối với công cụ tài chính nhưng không đưa ra các hướng dẫn tương đương cho việc đánh giá và ghi nhận giá trị hợp lý của các tài sản tài chính và nợ phải trả tài chính, ngoại trừ các khoản trích lập dự phòng nợ phải thu khó đòi đã được nêu chi tiết tại các Thuyết minh liên quan.</t>
  </si>
  <si>
    <t>Các loại công cụ tài chính của Công ty bao gồm:</t>
  </si>
  <si>
    <t>Tài sản tài chính</t>
  </si>
  <si>
    <t>Tiền và các khoản
tương đương tiền</t>
  </si>
  <si>
    <t>Các khoản phải thu
khách hàng</t>
  </si>
  <si>
    <t>Nợ phải trả tài chính</t>
  </si>
  <si>
    <t>Những sự kiện sau ngày kết thúc kỳ kế toán</t>
  </si>
  <si>
    <t>34.</t>
  </si>
  <si>
    <t>Số liệu so sánh</t>
  </si>
  <si>
    <t>Một số chỉ tiêu đã được phân loại lại cho phù hợp với Thông tư 200/2014/TT-BTC ngày 22 tháng 12 năm 2014 của Bộ Tài chính hướng dẫn Chế độ kế toán doanh nghiệp để so sánh với số liệu kỳ này. Chi tiết xem bảng bên dưới:</t>
  </si>
  <si>
    <t>Đầu tư dài hạn khác</t>
  </si>
  <si>
    <t>Vay và nợ dài hạn</t>
  </si>
  <si>
    <t>Mục đích và chính sách quản lý rủi ro tài chính (tiếp theo)</t>
  </si>
  <si>
    <t>35.</t>
  </si>
  <si>
    <t>Số liệu so sánh (tiếp theo)</t>
  </si>
  <si>
    <t>Giảm do phân loại</t>
  </si>
  <si>
    <t>Bảng cân đối kế toán tổng hợp giữa niên độ (tiếp theo)</t>
  </si>
  <si>
    <t>Ngày 01/01/2015</t>
  </si>
  <si>
    <t>Ngày 30/6/2015</t>
  </si>
  <si>
    <t>13</t>
  </si>
  <si>
    <t>BÁO CÁO KẾT QUẢ HOẠT ĐỘNG KINH DOANH TỔNG HỢP GIỮA NIÊN ĐỘ</t>
  </si>
  <si>
    <t>Cho kỳ kế toán từ
ngày 01/01/2015
đến ngày 30/6/2015</t>
  </si>
  <si>
    <t>Cho kỳ kế toán từ
ngày 01/01/2014
đến ngày 30/6/2014</t>
  </si>
  <si>
    <t>BÁO CÁO LƯU CHUYỂN TIỀN TỆ TỔNG HỢP GIỮA NIÊN ĐỘ</t>
  </si>
  <si>
    <t>BẢNG THUYẾT MINH BÁO CÁO TÀI CHÍNH TỔNG HỢP GIỮA NIÊN ĐỘ</t>
  </si>
  <si>
    <t>Tăng do chuyển từ tài sản thuê tài chính sang</t>
  </si>
  <si>
    <t>Thu thanh lý tài sản cố định</t>
  </si>
  <si>
    <t>Giá trị còn lại của tài sản cố định thanh lý</t>
  </si>
  <si>
    <t>a) Khoản vay dài hạn từ Ngân hàng TMCP  Phát Triển Thành Phố Hồ Chí Minh - Chi nhánh Hàng Xanh theo thỏa thuận vay HM12/0104/HCM ngày 11 tháng 3 năm 2014, thời hạn vay 120 tháng, lãi suất theo thông báo của ngân hàng. Khoản vay này nhằm bổ sung vốn kinh doanh của Công ty và được đảm bảo bằng các tài sản như Thuyết minh tại 13.1c.</t>
  </si>
  <si>
    <t>Macao Commercial Offshore Ltd</t>
  </si>
  <si>
    <t>Các khoản phí, lệ phí và
các khoản phải nộp khác</t>
  </si>
  <si>
    <t>Lợi nhuận/(Lỗ) trước thuế</t>
  </si>
  <si>
    <t>Tăng/(giảm) các khoản dự phòng</t>
  </si>
  <si>
    <t>(Lãi)/ lỗ chênh lệch tỷ giá hối đoái do đánh giá lại các khoản mục tiền tệ có gốc ngoại tệ</t>
  </si>
  <si>
    <t>(Lãi)/ lỗ từ hoạt động đầu tư</t>
  </si>
  <si>
    <t>(Tăng)/ giảm các khoản phải thu</t>
  </si>
  <si>
    <t>(Tăng)/ giảm hàng tồn kho</t>
  </si>
  <si>
    <t xml:space="preserve">Tăng/(giảm) các khoản phải trả </t>
  </si>
  <si>
    <t>(Tăng)/ giảm chi phí trả trước</t>
  </si>
  <si>
    <t>(Tăng)/ giảm chứng khoán kinh doanh</t>
  </si>
  <si>
    <t>Trong kỳ, Công ty phát sinh giao dịch và số dư với các bên liên quan chủ yếu như sau:</t>
  </si>
  <si>
    <t>Bên liên quan</t>
  </si>
  <si>
    <t>Mối quan hệ</t>
  </si>
  <si>
    <t>Do Ông Trần Văn Hùng là Chủ tịch Hội đồng Quản trị</t>
  </si>
  <si>
    <t>Liên quan tới Chủ tịch Hội đồng Quản trị và
Tổng Giám đốc</t>
  </si>
  <si>
    <t>Ông Trần Văn Hùng</t>
  </si>
  <si>
    <t>Bà Dương Thị Hằng</t>
  </si>
  <si>
    <t>Chủ tịch Hội đồng Quản trị, Phó Tổng Giám đốc</t>
  </si>
  <si>
    <t>Thành viên Hội Đồng Quản trị, Tổng Giám đốc</t>
  </si>
  <si>
    <t>Thành viên Hội đồng Quản trị, Vợ Chủ tịch Hội đồng Quản trị</t>
  </si>
  <si>
    <t>Cho kỳ kế toán từ ngày 01 tháng 01 năm 2015 đến ngày 30 tháng 6 năm 2015</t>
  </si>
  <si>
    <t>Toàn bộ hàng tồn kho luân chuyển đã được thế chấp để đảm bảo cho các khoản vay của Công ty với giá trị đảm bảo là 77.778.000.000 đồng được trình bày tại Thuyết minh 13.</t>
  </si>
  <si>
    <t>Toàn bộ các quyền sử dụng đất nêu trên đã được Công ty thế chấp để đảm bảo cho các khoản vay tại ngân hàng theo Thuyết minh số 13.</t>
  </si>
  <si>
    <t>Tại ngày 30 tháng 6 năm 2015</t>
  </si>
  <si>
    <t>Toàn bộ các khoản phải thu khách hàng  đã được thế chấp để đảm bảo cho các khoản vay của Công ty được trình bày tại Thuyết minh số 13.</t>
  </si>
  <si>
    <t>d) Khoản vay ngắn hạn từ Ngân hàng TMCP Việt Nam Thương Tín - Chi nhánh Thành phố Hồ Chí Minh theo hợp đồng hạn mức tín dụng số PNCT.DN.01140311.02 ngày 09 tháng 7 năm 2014 với hạn mức tín dụng là 8.000.000.000 đồng, thời hạn của hạn mức là 12 tháng, lãi suất theo thông báo của ngân hàng. Khoản vay này nhằm bổ sung vốn lưu động của Công ty và được đảm bảo bằng tài sản thuộc sở hữu của Bà Nguyễn Thị Hoàng bao gồm quyền sử dụng đất và tài sản gắn liền với đất tọa lạc tại số 62 Nguyễn Cửu Vân, Phường 17, Quận Bình Thạnh, Thành phố Hồ Chí Minh với giá trị tài sản là 9.334.000.000 đồng.</t>
  </si>
  <si>
    <t>h) Khoản vay ngắn hạn từ Ngân hàng TNHH Indovina Chi nhánh Hải Phòng theo hợp đồng hạn mức tín dụng số 17CL/TVB HP-CR/2015 ngày 01 tháng 6 năm 2015 với hạn mức tín dụng là 200.000 USD, thời hạn của hạn mức là 12 tháng, lãi suất theo thông báo của ngân hàng. Khoản vay này nhằm bổ sung vốn lưu động của Công ty và được đảm bảo bằng tài sản của Công ty là toàn bộ container tại bãi của Công ty và tại bãi của khách hàng (container cho thuê ngoài) với tổng giá trị bình quân: 1.200.000 USD và xe đầu kéo, rơ mooc cũ của Công ty được tài trợ bởi vốn vay của khách hàng.</t>
  </si>
  <si>
    <t>b) Khoản vay dài hạn từ Ngân hàng TMCP Hàng Hải Việt Nam theo hợp đồng vay 39/09/LB ngày 02 tháng 6 năm 2009, thời hạn vay 84 tháng, lãi suất theo thông báo của ngân hàng. Khoản vay này nhằm bổ sung vốn kinh doanh của Công ty và được đảm bảo bằng các tài sản là giá trị quyền sử dụng 02 lô đất tại lô D8-6 và lô D8-2 thuộc Khu Công nghiệp Hà Nội - Đài Tư, 386 Nguyễn Văn Linh, Long Biên, Hà Nội và toàn bộ tài sản gắn liền với đất trị giá 8.080.000.000 đồng.</t>
  </si>
  <si>
    <t>Rủi ro tín dụng (tiếp theo)</t>
  </si>
  <si>
    <t>Công ty chủ yếu duy trì số dư tiền gửi tại các ngân hàng được nhiều người biết đến ở Việt Nam. Rủi ro tín dụng đối với số dư tiền gửi tại các ngân hàng được quản lý bởi bộ phận kế toán của Công ty . Rủi ro tín dụng tối đa của Công ty đối với các khoản mục trong bảng cân đối kế toán tại mỗi kỳ lập báo cáo tài chính là giá trị ghi sổ như trình bày trong thuyết minh số 3. Công ty nhận thấy mức độ tập trung rủi ro tín dụng đối với ngân hàng là thấp.</t>
  </si>
  <si>
    <t>Không có sự kiện nào khác phát sinh sau ngày kết thúc kỳ kế toán có ảnh hưởng trọng yếu hoặc có thể gây ảnh hưởng trọng yếu đến hoạt động của Công ty và kết quả hoạt động của Công ty sau ngày kết thúc kỳ kế toán.</t>
  </si>
  <si>
    <t>Số liệu so sánh trên Bảng Cân đối kế toán tổng hợp giữa niên độ và các thuyết minh tương ứng là số liệu của Báo cáo tài chính cho năm tài chính kết thúc ngày 31 tháng 12 năm 2014 đã được Công ty TNHH Kiểm toán DFK Việt Nam kiểm toán. Số liệu trên Báo cáo Kết quả hoạt động kinh doanh tổng hợp giữa niên độ, Báo cáo lưu chuyển tiền tệ tổng hợp giữa niên độ và các thuyết minh tương ứng là số liệu của Báo cáo tài chính cho kỳ kế toán từ ngày 01 tháng 01 năm 2014 đến ngày 30 tháng 6 năm 2014 đã được Công ty TNHH Kiểm toán Việt Nhất soát xét.</t>
  </si>
  <si>
    <t xml:space="preserve">BÁO CÁO TÀI CHÍNH </t>
  </si>
  <si>
    <t xml:space="preserve">BẢNG CÂN ĐỐI KẾ TOÁN TỔNG HỢP GIỮA NIÊN ĐỘ </t>
  </si>
  <si>
    <t>Tại  ngày 30 tháng 6 năm 2015</t>
  </si>
  <si>
    <t>Đơn vị tính: VND</t>
  </si>
  <si>
    <t>Bảng cân đối kế toán (tiếp theo)</t>
  </si>
  <si>
    <t>Báo cáo lưu chuyển tiền tệ tổng hợp giữa niên độ (tiếp theo)</t>
  </si>
  <si>
    <t>BO71</t>
  </si>
  <si>
    <t>BO72</t>
  </si>
  <si>
    <t>BO73</t>
  </si>
</sst>
</file>

<file path=xl/styles.xml><?xml version="1.0" encoding="utf-8"?>
<styleSheet xmlns="http://schemas.openxmlformats.org/spreadsheetml/2006/main">
  <numFmts count="20">
    <numFmt numFmtId="6" formatCode="&quot;$&quot;#,##0_);[Red]\(&quot;$&quot;#,##0\)"/>
    <numFmt numFmtId="41" formatCode="_(* #,##0_);_(* \(#,##0\);_(* &quot;-&quot;_);_(@_)"/>
    <numFmt numFmtId="43" formatCode="_(* #,##0.00_);_(* \(#,##0.00\);_(* &quot;-&quot;??_);_(@_)"/>
    <numFmt numFmtId="164" formatCode="&quot;£&quot;#,##0.00;\-&quot;£&quot;#,##0.00"/>
    <numFmt numFmtId="165" formatCode="_-* #,##0_-;\-* #,##0_-;_-* &quot;-&quot;_-;_-@_-"/>
    <numFmt numFmtId="166" formatCode="_-* #,##0.00_-;\-* #,##0.00_-;_-* &quot;-&quot;??_-;_-@_-"/>
    <numFmt numFmtId="167" formatCode="0.00000"/>
    <numFmt numFmtId="168" formatCode="\t#,##0"/>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 #,##0_ ;_ * \-#,##0_ ;_ * &quot;-&quot;_ ;_ @_ "/>
    <numFmt numFmtId="175" formatCode="#,##0\ &quot;$&quot;_);[Red]\(#,##0\ &quot;$&quot;\)"/>
    <numFmt numFmtId="176" formatCode="_ * #,##0.00_)\ &quot;$&quot;_ ;_ * \(#,##0.00\)\ &quot;$&quot;_ ;_ * &quot;-&quot;??_)\ &quot;$&quot;_ ;_ @_ "/>
    <numFmt numFmtId="177" formatCode="_-&quot;$&quot;* #,##0_-;\-&quot;$&quot;* #,##0_-;_-&quot;$&quot;* &quot;-&quot;_-;_-@_-"/>
    <numFmt numFmtId="178" formatCode="_-&quot;$&quot;* #,##0.00_-;\-&quot;$&quot;* #,##0.00_-;_-&quot;$&quot;* &quot;-&quot;??_-;_-@_-"/>
    <numFmt numFmtId="179" formatCode="_-* #,##0.00\ _€_-;\-* #,##0.00\ _€_-;_-* &quot;-&quot;??\ _€_-;_-@_-"/>
    <numFmt numFmtId="180" formatCode="_(* #,##0_);_(* \(#,##0\);_(* &quot;-&quot;??_);_(@_)"/>
  </numFmts>
  <fonts count="8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MS Sans Serif"/>
      <family val="2"/>
    </font>
    <font>
      <sz val="10"/>
      <name val="Arial"/>
      <family val="2"/>
    </font>
    <font>
      <sz val="14"/>
      <name val="??"/>
      <family val="3"/>
      <charset val="129"/>
    </font>
    <font>
      <sz val="12"/>
      <name val="???"/>
      <family val="1"/>
      <charset val="129"/>
    </font>
    <font>
      <sz val="11"/>
      <name val="??"/>
      <family val="3"/>
      <charset val="129"/>
    </font>
    <font>
      <sz val="10"/>
      <name val="???"/>
      <family val="3"/>
      <charset val="129"/>
    </font>
    <font>
      <sz val="12"/>
      <name val="¹UAAA¼"/>
      <family val="3"/>
      <charset val="129"/>
    </font>
    <font>
      <sz val="9"/>
      <name val="Arial MT"/>
    </font>
    <font>
      <sz val="8"/>
      <name val="Arial"/>
      <family val="2"/>
    </font>
    <font>
      <b/>
      <sz val="12"/>
      <name val="Arial"/>
      <family val="2"/>
    </font>
    <font>
      <b/>
      <sz val="18"/>
      <name val="Arial"/>
      <family val="2"/>
    </font>
    <font>
      <b/>
      <sz val="14"/>
      <name val=".VnTimeH"/>
      <family val="2"/>
    </font>
    <font>
      <sz val="10"/>
      <name val="VNI-Times"/>
    </font>
    <font>
      <sz val="9"/>
      <name val=".VnTime"/>
      <family val="2"/>
    </font>
    <font>
      <sz val="11"/>
      <name val="VNI-Times"/>
    </font>
    <font>
      <sz val="12"/>
      <name val="Arial"/>
      <family val="2"/>
    </font>
    <font>
      <sz val="10"/>
      <name val="Courier New"/>
      <family val="3"/>
    </font>
    <font>
      <sz val="8"/>
      <name val="VNI-Helve"/>
    </font>
    <font>
      <sz val="10"/>
      <name val=" "/>
      <family val="1"/>
      <charset val="136"/>
    </font>
    <font>
      <sz val="12"/>
      <name val="Times New Roman"/>
      <family val="1"/>
    </font>
    <font>
      <sz val="14"/>
      <name val="뼻뮝"/>
      <family val="3"/>
      <charset val="129"/>
    </font>
    <font>
      <sz val="12"/>
      <name val="바탕체"/>
      <family val="3"/>
    </font>
    <font>
      <sz val="12"/>
      <name val="뼻뮝"/>
      <family val="1"/>
      <charset val="129"/>
    </font>
    <font>
      <sz val="12"/>
      <name val="바탕체"/>
      <family val="1"/>
      <charset val="129"/>
    </font>
    <font>
      <sz val="10"/>
      <name val="굴림체"/>
      <family val="3"/>
      <charset val="129"/>
    </font>
    <font>
      <sz val="9"/>
      <name val="Arial"/>
      <family val="2"/>
    </font>
    <font>
      <sz val="10"/>
      <name val="VNI-Times"/>
      <family val="1"/>
    </font>
    <font>
      <sz val="12"/>
      <name val="Courier"/>
      <family val="3"/>
    </font>
    <font>
      <sz val="8"/>
      <name val="Arial"/>
      <family val="2"/>
    </font>
    <font>
      <sz val="10"/>
      <name val="Times New Roman"/>
      <family val="1"/>
    </font>
    <font>
      <sz val="11"/>
      <name val="Times New Roman"/>
      <family val="1"/>
    </font>
    <font>
      <b/>
      <sz val="11"/>
      <name val="Times New Roman"/>
      <family val="1"/>
    </font>
    <font>
      <b/>
      <sz val="10"/>
      <name val="Times New Roman"/>
      <family val="1"/>
    </font>
    <font>
      <sz val="9"/>
      <name val="Times New Roman"/>
      <family val="1"/>
    </font>
    <font>
      <b/>
      <sz val="10"/>
      <color indexed="10"/>
      <name val="Times New Roman"/>
      <family val="1"/>
    </font>
    <font>
      <b/>
      <sz val="9"/>
      <color indexed="10"/>
      <name val="Times New Roman"/>
      <family val="1"/>
    </font>
    <font>
      <i/>
      <sz val="9"/>
      <name val="Times New Roman"/>
      <family val="1"/>
    </font>
    <font>
      <i/>
      <sz val="10"/>
      <name val="Times New Roman"/>
      <family val="1"/>
    </font>
    <font>
      <b/>
      <sz val="14"/>
      <name val="Times New Roman"/>
      <family val="1"/>
    </font>
    <font>
      <b/>
      <sz val="11"/>
      <name val="Tahoma"/>
      <family val="2"/>
    </font>
    <font>
      <b/>
      <sz val="9"/>
      <name val="Times New Roman"/>
      <family val="1"/>
    </font>
    <font>
      <sz val="9"/>
      <color indexed="10"/>
      <name val="Times New Roman"/>
      <family val="1"/>
    </font>
    <font>
      <sz val="14"/>
      <name val="Times New Roman"/>
      <family val="1"/>
    </font>
    <font>
      <b/>
      <i/>
      <sz val="10"/>
      <name val="Times New Roman"/>
      <family val="1"/>
    </font>
    <font>
      <sz val="10"/>
      <color indexed="10"/>
      <name val="Times New Roman"/>
      <family val="1"/>
    </font>
    <font>
      <b/>
      <sz val="11"/>
      <color indexed="10"/>
      <name val="Times New Roman"/>
      <family val="1"/>
    </font>
    <font>
      <sz val="11"/>
      <color indexed="8"/>
      <name val="Times New Roman"/>
      <family val="1"/>
    </font>
    <font>
      <u/>
      <sz val="10"/>
      <color indexed="12"/>
      <name val="Arial"/>
      <family val="2"/>
    </font>
    <font>
      <b/>
      <sz val="14"/>
      <color indexed="10"/>
      <name val="Times New Roman"/>
      <family val="1"/>
    </font>
    <font>
      <b/>
      <sz val="11"/>
      <color indexed="10"/>
      <name val="Tahoma"/>
      <family val="2"/>
    </font>
    <font>
      <i/>
      <sz val="11"/>
      <color rgb="FF000000"/>
      <name val="Times New Roman"/>
      <family val="1"/>
    </font>
    <font>
      <sz val="11"/>
      <color theme="1"/>
      <name val="Calibri"/>
      <family val="2"/>
      <charset val="163"/>
      <scheme val="minor"/>
    </font>
    <font>
      <sz val="11"/>
      <color indexed="8"/>
      <name val="Arial"/>
      <family val="2"/>
      <charset val="163"/>
    </font>
    <font>
      <sz val="10"/>
      <name val="VNI-Centur"/>
    </font>
    <font>
      <b/>
      <sz val="10"/>
      <color theme="0"/>
      <name val="Times New Roman"/>
      <family val="1"/>
    </font>
    <font>
      <b/>
      <sz val="10"/>
      <color rgb="FFFF0000"/>
      <name val="Times New Roman"/>
      <family val="1"/>
    </font>
    <font>
      <sz val="10"/>
      <color rgb="FFFF0000"/>
      <name val="Times New Roman"/>
      <family val="1"/>
    </font>
    <font>
      <sz val="7"/>
      <color rgb="FF000000"/>
      <name val="Times New Roman"/>
      <family val="1"/>
    </font>
    <font>
      <b/>
      <i/>
      <sz val="9"/>
      <name val="Times New Roman"/>
      <family val="1"/>
    </font>
    <font>
      <sz val="11"/>
      <name val="돋움"/>
      <family val="3"/>
      <charset val="129"/>
    </font>
    <font>
      <sz val="12"/>
      <name val=".VnTime"/>
      <family val="2"/>
    </font>
    <font>
      <b/>
      <sz val="9"/>
      <color rgb="FFFF0000"/>
      <name val="Times New Roman"/>
      <family val="1"/>
    </font>
    <font>
      <b/>
      <vertAlign val="subscript"/>
      <sz val="9"/>
      <color rgb="FFFF0000"/>
      <name val="Times New Roman"/>
      <family val="1"/>
    </font>
    <font>
      <u/>
      <sz val="10"/>
      <name val="Times New Roman"/>
      <family val="1"/>
    </font>
    <font>
      <b/>
      <sz val="10"/>
      <color theme="1"/>
      <name val="Times New Roman"/>
      <family val="1"/>
    </font>
    <font>
      <sz val="10"/>
      <color theme="1"/>
      <name val="Times New Roman"/>
      <family val="1"/>
    </font>
    <font>
      <b/>
      <u/>
      <sz val="10"/>
      <color theme="1"/>
      <name val="Times New Roman"/>
      <family val="1"/>
    </font>
    <font>
      <sz val="10"/>
      <color indexed="8"/>
      <name val="Times New Roman"/>
      <family val="1"/>
    </font>
    <font>
      <u/>
      <sz val="10"/>
      <color theme="1"/>
      <name val="Times New Roman"/>
      <family val="1"/>
    </font>
    <font>
      <b/>
      <u val="singleAccounting"/>
      <sz val="10"/>
      <color theme="1"/>
      <name val="Times New Roman"/>
      <family val="1"/>
    </font>
    <font>
      <sz val="8"/>
      <name val="Times New Roman"/>
      <family val="1"/>
    </font>
    <font>
      <sz val="8"/>
      <color indexed="8"/>
      <name val="Times New Roman"/>
      <family val="1"/>
    </font>
    <font>
      <b/>
      <sz val="8"/>
      <color indexed="8"/>
      <name val="Times New Roman"/>
      <family val="1"/>
    </font>
    <font>
      <b/>
      <sz val="8"/>
      <name val="Times New Roman"/>
      <family val="1"/>
    </font>
    <font>
      <i/>
      <u/>
      <sz val="8"/>
      <color indexed="8"/>
      <name val="Times New Roman"/>
      <family val="1"/>
    </font>
    <font>
      <i/>
      <sz val="8"/>
      <name val="Times New Roman"/>
      <family val="1"/>
    </font>
    <font>
      <i/>
      <sz val="8"/>
      <color indexed="8"/>
      <name val="Times New Roman"/>
      <family val="1"/>
    </font>
    <font>
      <b/>
      <sz val="10"/>
      <color indexed="8"/>
      <name val="Times New Roman"/>
      <family val="1"/>
    </font>
    <font>
      <b/>
      <sz val="9"/>
      <color indexed="8"/>
      <name val="Times New Roman"/>
      <family val="1"/>
    </font>
    <font>
      <sz val="8.5"/>
      <name val="Times New Roman"/>
      <family val="1"/>
    </font>
    <font>
      <sz val="8.5"/>
      <color indexed="8"/>
      <name val="Times New Roman"/>
      <family val="1"/>
    </font>
    <font>
      <b/>
      <sz val="8.5"/>
      <name val="Times New Roman"/>
      <family val="1"/>
    </font>
    <font>
      <sz val="10"/>
      <color theme="0"/>
      <name val="Times New Roman"/>
      <family val="1"/>
    </font>
  </fonts>
  <fills count="9">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15"/>
        <bgColor indexed="64"/>
      </patternFill>
    </fill>
    <fill>
      <patternFill patternType="solid">
        <fgColor indexed="13"/>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s>
  <borders count="1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hair">
        <color indexed="64"/>
      </bottom>
      <diagonal/>
    </border>
    <border>
      <left/>
      <right/>
      <top style="double">
        <color indexed="64"/>
      </top>
      <bottom/>
      <diagonal/>
    </border>
    <border>
      <left/>
      <right/>
      <top style="thin">
        <color indexed="64"/>
      </top>
      <bottom style="double">
        <color indexed="64"/>
      </bottom>
      <diagonal/>
    </border>
    <border>
      <left/>
      <right/>
      <top/>
      <bottom style="thin">
        <color indexed="64"/>
      </bottom>
      <diagonal/>
    </border>
    <border>
      <left/>
      <right/>
      <top/>
      <bottom style="double">
        <color indexed="64"/>
      </bottom>
      <diagonal/>
    </border>
    <border>
      <left/>
      <right/>
      <top/>
      <bottom style="medium">
        <color indexed="55"/>
      </bottom>
      <diagonal/>
    </border>
    <border>
      <left/>
      <right/>
      <top/>
      <bottom style="medium">
        <color indexed="64"/>
      </bottom>
      <diagonal/>
    </border>
    <border>
      <left/>
      <right/>
      <top/>
      <bottom style="medium">
        <color indexed="23"/>
      </bottom>
      <diagonal/>
    </border>
    <border>
      <left/>
      <right/>
      <top style="hair">
        <color auto="1"/>
      </top>
      <bottom style="thin">
        <color auto="1"/>
      </bottom>
      <diagonal/>
    </border>
    <border>
      <left/>
      <right/>
      <top style="thin">
        <color indexed="64"/>
      </top>
      <bottom style="hair">
        <color indexed="64"/>
      </bottom>
      <diagonal/>
    </border>
    <border>
      <left/>
      <right/>
      <top/>
      <bottom style="hair">
        <color auto="1"/>
      </bottom>
      <diagonal/>
    </border>
    <border>
      <left/>
      <right/>
      <top style="hair">
        <color auto="1"/>
      </top>
      <bottom style="hair">
        <color auto="1"/>
      </bottom>
      <diagonal/>
    </border>
  </borders>
  <cellStyleXfs count="105">
    <xf numFmtId="0" fontId="0" fillId="0" borderId="0"/>
    <xf numFmtId="0" fontId="7" fillId="0" borderId="0"/>
    <xf numFmtId="0" fontId="8" fillId="0" borderId="0" applyFont="0" applyFill="0" applyBorder="0" applyAlignment="0" applyProtection="0"/>
    <xf numFmtId="174" fontId="9" fillId="0" borderId="0" applyFont="0" applyFill="0" applyBorder="0" applyAlignment="0" applyProtection="0"/>
    <xf numFmtId="40" fontId="8" fillId="0" borderId="0" applyFont="0" applyFill="0" applyBorder="0" applyAlignment="0" applyProtection="0"/>
    <xf numFmtId="38" fontId="8" fillId="0" borderId="0" applyFont="0" applyFill="0" applyBorder="0" applyAlignment="0" applyProtection="0"/>
    <xf numFmtId="9" fontId="10" fillId="0" borderId="0" applyFont="0" applyFill="0" applyBorder="0" applyAlignment="0" applyProtection="0"/>
    <xf numFmtId="0" fontId="11" fillId="0" borderId="0"/>
    <xf numFmtId="0" fontId="5" fillId="0" borderId="0"/>
    <xf numFmtId="0" fontId="25" fillId="0" borderId="0"/>
    <xf numFmtId="0" fontId="5" fillId="0" borderId="0"/>
    <xf numFmtId="0" fontId="5" fillId="0" borderId="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3" fillId="0" borderId="0"/>
    <xf numFmtId="0" fontId="12" fillId="0" borderId="0"/>
    <xf numFmtId="0" fontId="12" fillId="0" borderId="0"/>
    <xf numFmtId="43" fontId="5" fillId="0" borderId="0" applyFont="0" applyFill="0" applyBorder="0" applyAlignment="0" applyProtection="0"/>
    <xf numFmtId="43" fontId="7" fillId="0" borderId="0" applyFont="0" applyFill="0" applyBorder="0" applyAlignment="0" applyProtection="0"/>
    <xf numFmtId="179" fontId="7" fillId="0" borderId="0" applyFont="0" applyFill="0" applyBorder="0" applyAlignment="0" applyProtection="0"/>
    <xf numFmtId="3" fontId="7" fillId="0" borderId="0" applyFont="0" applyFill="0" applyBorder="0" applyAlignment="0" applyProtection="0"/>
    <xf numFmtId="171" fontId="7" fillId="0" borderId="0" applyFont="0" applyFill="0" applyBorder="0" applyAlignment="0" applyProtection="0"/>
    <xf numFmtId="0" fontId="7" fillId="0" borderId="0" applyFont="0" applyFill="0" applyBorder="0" applyAlignment="0" applyProtection="0"/>
    <xf numFmtId="2" fontId="7" fillId="0" borderId="0" applyFont="0" applyFill="0" applyBorder="0" applyAlignment="0" applyProtection="0"/>
    <xf numFmtId="38" fontId="14" fillId="2" borderId="0" applyNumberFormat="0" applyBorder="0" applyAlignment="0" applyProtection="0"/>
    <xf numFmtId="0" fontId="15" fillId="0" borderId="1" applyNumberFormat="0" applyAlignment="0" applyProtection="0">
      <alignment horizontal="left" vertical="center"/>
    </xf>
    <xf numFmtId="0" fontId="15" fillId="0" borderId="2">
      <alignment horizontal="left" vertical="center"/>
    </xf>
    <xf numFmtId="0" fontId="16" fillId="0" borderId="0" applyNumberFormat="0" applyFill="0" applyBorder="0" applyAlignment="0" applyProtection="0"/>
    <xf numFmtId="0" fontId="15" fillId="0" borderId="0" applyNumberFormat="0" applyFill="0" applyBorder="0" applyAlignment="0" applyProtection="0"/>
    <xf numFmtId="49" fontId="17" fillId="0" borderId="3">
      <alignment vertical="center"/>
    </xf>
    <xf numFmtId="0" fontId="53" fillId="0" borderId="0" applyNumberFormat="0" applyFill="0" applyBorder="0" applyAlignment="0" applyProtection="0">
      <alignment vertical="top"/>
      <protection locked="0"/>
    </xf>
    <xf numFmtId="10" fontId="14" fillId="3" borderId="3" applyNumberFormat="0" applyBorder="0" applyAlignment="0" applyProtection="0"/>
    <xf numFmtId="38" fontId="6" fillId="0" borderId="0" applyFont="0" applyFill="0" applyBorder="0" applyAlignment="0" applyProtection="0"/>
    <xf numFmtId="40" fontId="6" fillId="0" borderId="0" applyFont="0" applyFill="0" applyBorder="0" applyAlignment="0" applyProtection="0"/>
    <xf numFmtId="38" fontId="6" fillId="0" borderId="0" applyFont="0" applyFill="0" applyBorder="0" applyAlignment="0" applyProtection="0"/>
    <xf numFmtId="40" fontId="6" fillId="0" borderId="0" applyFont="0" applyFill="0" applyBorder="0" applyAlignment="0" applyProtection="0"/>
    <xf numFmtId="175" fontId="6" fillId="0" borderId="0" applyFont="0" applyFill="0" applyBorder="0" applyAlignment="0" applyProtection="0"/>
    <xf numFmtId="176" fontId="18" fillId="0" borderId="0" applyFont="0" applyFill="0" applyBorder="0" applyAlignment="0" applyProtection="0"/>
    <xf numFmtId="167" fontId="19" fillId="0" borderId="0" applyFont="0" applyFill="0" applyBorder="0" applyAlignment="0" applyProtection="0"/>
    <xf numFmtId="168" fontId="20" fillId="0" borderId="0" applyFont="0" applyFill="0" applyBorder="0" applyAlignment="0" applyProtection="0"/>
    <xf numFmtId="0" fontId="21" fillId="0" borderId="0" applyNumberFormat="0" applyFont="0" applyFill="0" applyAlignment="0"/>
    <xf numFmtId="164" fontId="22" fillId="0" borderId="0"/>
    <xf numFmtId="0" fontId="7" fillId="0" borderId="0"/>
    <xf numFmtId="0" fontId="5" fillId="0" borderId="0"/>
    <xf numFmtId="0" fontId="5" fillId="0" borderId="0"/>
    <xf numFmtId="9" fontId="5" fillId="0" borderId="0" applyFont="0" applyFill="0" applyBorder="0" applyAlignment="0" applyProtection="0"/>
    <xf numFmtId="10" fontId="5" fillId="0" borderId="0" applyFont="0" applyFill="0" applyBorder="0" applyAlignment="0" applyProtection="0"/>
    <xf numFmtId="9" fontId="6" fillId="0" borderId="4" applyNumberFormat="0" applyBorder="0"/>
    <xf numFmtId="0" fontId="23" fillId="0" borderId="5" applyNumberFormat="0" applyAlignment="0"/>
    <xf numFmtId="0" fontId="6" fillId="0" borderId="0"/>
    <xf numFmtId="0" fontId="7" fillId="0" borderId="6" applyNumberFormat="0" applyFont="0" applyFill="0" applyAlignment="0" applyProtection="0"/>
    <xf numFmtId="40" fontId="26" fillId="0" borderId="0" applyFont="0" applyFill="0" applyBorder="0" applyAlignment="0" applyProtection="0"/>
    <xf numFmtId="38"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9" fontId="27" fillId="0" borderId="0" applyFont="0" applyFill="0" applyBorder="0" applyAlignment="0" applyProtection="0"/>
    <xf numFmtId="0" fontId="28" fillId="0" borderId="0"/>
    <xf numFmtId="0" fontId="21" fillId="0" borderId="0"/>
    <xf numFmtId="165" fontId="31" fillId="0" borderId="0" applyFont="0" applyFill="0" applyBorder="0" applyAlignment="0" applyProtection="0"/>
    <xf numFmtId="166" fontId="31" fillId="0" borderId="0" applyFont="0" applyFill="0" applyBorder="0" applyAlignment="0" applyProtection="0"/>
    <xf numFmtId="172" fontId="7" fillId="0" borderId="0" applyFont="0" applyFill="0" applyBorder="0" applyAlignment="0" applyProtection="0"/>
    <xf numFmtId="173" fontId="7" fillId="0" borderId="0" applyFont="0" applyFill="0" applyBorder="0" applyAlignment="0" applyProtection="0"/>
    <xf numFmtId="170" fontId="29" fillId="0" borderId="0" applyFont="0" applyFill="0" applyBorder="0" applyAlignment="0" applyProtection="0"/>
    <xf numFmtId="169" fontId="29" fillId="0" borderId="0" applyFont="0" applyFill="0" applyBorder="0" applyAlignment="0" applyProtection="0"/>
    <xf numFmtId="0" fontId="30" fillId="0" borderId="0"/>
    <xf numFmtId="0" fontId="32" fillId="0" borderId="0"/>
    <xf numFmtId="177" fontId="31" fillId="0" borderId="0" applyFont="0" applyFill="0" applyBorder="0" applyAlignment="0" applyProtection="0"/>
    <xf numFmtId="6" fontId="33" fillId="0" borderId="0" applyFont="0" applyFill="0" applyBorder="0" applyAlignment="0" applyProtection="0"/>
    <xf numFmtId="178" fontId="31"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5" fillId="0" borderId="0">
      <alignment vertical="center"/>
    </xf>
    <xf numFmtId="0" fontId="4" fillId="0" borderId="0"/>
    <xf numFmtId="0" fontId="57" fillId="0" borderId="0"/>
    <xf numFmtId="9" fontId="58" fillId="0" borderId="0" applyFont="0" applyFill="0" applyBorder="0" applyAlignment="0" applyProtection="0"/>
    <xf numFmtId="0" fontId="59" fillId="0" borderId="0"/>
    <xf numFmtId="0" fontId="7" fillId="0" borderId="0"/>
    <xf numFmtId="0" fontId="65" fillId="0" borderId="0"/>
    <xf numFmtId="0" fontId="66" fillId="0" borderId="0"/>
    <xf numFmtId="0" fontId="3" fillId="0" borderId="0"/>
    <xf numFmtId="0" fontId="2"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179" fontId="5" fillId="0" borderId="0" applyFont="0" applyFill="0" applyBorder="0" applyAlignment="0" applyProtection="0"/>
    <xf numFmtId="3" fontId="5" fillId="0" borderId="0" applyFont="0" applyFill="0" applyBorder="0" applyAlignment="0" applyProtection="0"/>
    <xf numFmtId="171" fontId="5" fillId="0" borderId="0" applyFont="0" applyFill="0" applyBorder="0" applyAlignment="0" applyProtection="0"/>
    <xf numFmtId="0" fontId="5" fillId="0" borderId="0" applyFont="0" applyFill="0" applyBorder="0" applyAlignment="0" applyProtection="0"/>
    <xf numFmtId="2" fontId="5" fillId="0" borderId="0" applyFont="0" applyFill="0" applyBorder="0" applyAlignment="0" applyProtection="0"/>
    <xf numFmtId="0" fontId="5" fillId="0" borderId="6" applyNumberFormat="0" applyFont="0" applyFill="0" applyAlignment="0" applyProtection="0"/>
    <xf numFmtId="0" fontId="5" fillId="0" borderId="0"/>
    <xf numFmtId="0" fontId="5" fillId="0" borderId="0"/>
    <xf numFmtId="0" fontId="5" fillId="0" borderId="0"/>
    <xf numFmtId="0" fontId="5" fillId="0" borderId="0"/>
    <xf numFmtId="0" fontId="1" fillId="0" borderId="0"/>
    <xf numFmtId="0" fontId="5" fillId="0" borderId="0"/>
    <xf numFmtId="0" fontId="1" fillId="0" borderId="0"/>
    <xf numFmtId="0" fontId="1" fillId="0" borderId="0"/>
  </cellStyleXfs>
  <cellXfs count="581">
    <xf numFmtId="0" fontId="0" fillId="0" borderId="0" xfId="0"/>
    <xf numFmtId="41" fontId="35" fillId="0" borderId="0" xfId="46" applyNumberFormat="1" applyFont="1" applyBorder="1" applyAlignment="1">
      <alignment horizontal="center"/>
    </xf>
    <xf numFmtId="41" fontId="35" fillId="0" borderId="0" xfId="19" applyNumberFormat="1" applyFont="1" applyFill="1" applyBorder="1" applyAlignment="1">
      <alignment vertical="top"/>
    </xf>
    <xf numFmtId="41" fontId="35" fillId="0" borderId="0" xfId="46" applyNumberFormat="1" applyFont="1" applyFill="1" applyAlignment="1"/>
    <xf numFmtId="41" fontId="35" fillId="0" borderId="0" xfId="46" applyNumberFormat="1" applyFont="1" applyAlignment="1"/>
    <xf numFmtId="41" fontId="39" fillId="0" borderId="0" xfId="46" applyNumberFormat="1" applyFont="1" applyFill="1" applyBorder="1" applyAlignment="1">
      <alignment horizontal="center"/>
    </xf>
    <xf numFmtId="41" fontId="38" fillId="0" borderId="0" xfId="46" applyNumberFormat="1" applyFont="1" applyBorder="1" applyAlignment="1"/>
    <xf numFmtId="41" fontId="35" fillId="0" borderId="0" xfId="46" applyNumberFormat="1" applyFont="1" applyBorder="1" applyAlignment="1"/>
    <xf numFmtId="41" fontId="43" fillId="0" borderId="0" xfId="46" applyNumberFormat="1" applyFont="1" applyBorder="1" applyAlignment="1"/>
    <xf numFmtId="41" fontId="38" fillId="0" borderId="7" xfId="46" applyNumberFormat="1" applyFont="1" applyFill="1" applyBorder="1" applyAlignment="1"/>
    <xf numFmtId="41" fontId="38" fillId="0" borderId="0" xfId="46" applyNumberFormat="1" applyFont="1" applyFill="1" applyBorder="1" applyAlignment="1"/>
    <xf numFmtId="41" fontId="45" fillId="0" borderId="0" xfId="46" applyNumberFormat="1" applyFont="1" applyAlignment="1"/>
    <xf numFmtId="41" fontId="38" fillId="0" borderId="0" xfId="46" applyNumberFormat="1" applyFont="1" applyAlignment="1"/>
    <xf numFmtId="41" fontId="44" fillId="0" borderId="0" xfId="46" applyNumberFormat="1" applyFont="1" applyAlignment="1"/>
    <xf numFmtId="41" fontId="37" fillId="0" borderId="0" xfId="46" applyNumberFormat="1" applyFont="1" applyAlignment="1"/>
    <xf numFmtId="41" fontId="38" fillId="0" borderId="0" xfId="46" applyNumberFormat="1" applyFont="1" applyFill="1" applyAlignment="1"/>
    <xf numFmtId="41" fontId="38" fillId="0" borderId="0" xfId="46" applyNumberFormat="1" applyFont="1" applyBorder="1" applyAlignment="1">
      <alignment horizontal="centerContinuous"/>
    </xf>
    <xf numFmtId="41" fontId="35" fillId="0" borderId="0" xfId="46" applyNumberFormat="1" applyFont="1" applyBorder="1" applyAlignment="1">
      <alignment horizontal="centerContinuous"/>
    </xf>
    <xf numFmtId="41" fontId="38" fillId="0" borderId="0" xfId="46" applyNumberFormat="1" applyFont="1" applyBorder="1" applyAlignment="1">
      <alignment horizontal="center" wrapText="1"/>
    </xf>
    <xf numFmtId="41" fontId="38" fillId="0" borderId="0" xfId="46" applyNumberFormat="1" applyFont="1" applyBorder="1" applyAlignment="1">
      <alignment horizontal="center"/>
    </xf>
    <xf numFmtId="41" fontId="35" fillId="0" borderId="0" xfId="46" quotePrefix="1" applyNumberFormat="1" applyFont="1" applyBorder="1" applyAlignment="1"/>
    <xf numFmtId="41" fontId="35" fillId="0" borderId="0" xfId="46" applyNumberFormat="1" applyFont="1" applyAlignment="1">
      <alignment horizontal="center"/>
    </xf>
    <xf numFmtId="41" fontId="43" fillId="0" borderId="0" xfId="46" applyNumberFormat="1" applyFont="1" applyBorder="1" applyAlignment="1">
      <alignment horizontal="center"/>
    </xf>
    <xf numFmtId="41" fontId="38" fillId="0" borderId="0" xfId="46" applyNumberFormat="1" applyFont="1" applyFill="1" applyBorder="1" applyAlignment="1">
      <alignment horizontal="center"/>
    </xf>
    <xf numFmtId="41" fontId="45" fillId="0" borderId="0" xfId="46" applyNumberFormat="1" applyFont="1" applyFill="1" applyAlignment="1">
      <alignment vertical="top"/>
    </xf>
    <xf numFmtId="41" fontId="45" fillId="0" borderId="0" xfId="19" applyNumberFormat="1" applyFont="1" applyFill="1" applyAlignment="1">
      <alignment vertical="top"/>
    </xf>
    <xf numFmtId="41" fontId="35" fillId="0" borderId="0" xfId="46" applyNumberFormat="1" applyFont="1" applyFill="1" applyAlignment="1">
      <alignment vertical="top"/>
    </xf>
    <xf numFmtId="41" fontId="35" fillId="0" borderId="0" xfId="19" applyNumberFormat="1" applyFont="1" applyFill="1" applyAlignment="1">
      <alignment vertical="top"/>
    </xf>
    <xf numFmtId="41" fontId="38" fillId="0" borderId="0" xfId="46" applyNumberFormat="1" applyFont="1" applyFill="1" applyAlignment="1">
      <alignment vertical="top"/>
    </xf>
    <xf numFmtId="41" fontId="44" fillId="0" borderId="0" xfId="46" applyNumberFormat="1" applyFont="1" applyFill="1" applyAlignment="1">
      <alignment horizontal="centerContinuous" vertical="top"/>
    </xf>
    <xf numFmtId="41" fontId="48" fillId="0" borderId="0" xfId="46" applyNumberFormat="1" applyFont="1" applyFill="1" applyAlignment="1">
      <alignment horizontal="centerContinuous" vertical="top"/>
    </xf>
    <xf numFmtId="41" fontId="48" fillId="0" borderId="0" xfId="19" applyNumberFormat="1" applyFont="1" applyFill="1" applyAlignment="1">
      <alignment horizontal="centerContinuous" vertical="top"/>
    </xf>
    <xf numFmtId="41" fontId="48" fillId="0" borderId="0" xfId="46" applyNumberFormat="1" applyFont="1" applyFill="1" applyAlignment="1">
      <alignment vertical="top"/>
    </xf>
    <xf numFmtId="41" fontId="36" fillId="0" borderId="0" xfId="46" applyNumberFormat="1" applyFont="1" applyFill="1" applyAlignment="1">
      <alignment vertical="top"/>
    </xf>
    <xf numFmtId="41" fontId="38" fillId="0" borderId="0" xfId="46" applyNumberFormat="1" applyFont="1" applyFill="1" applyBorder="1" applyAlignment="1">
      <alignment vertical="top"/>
    </xf>
    <xf numFmtId="41" fontId="38" fillId="0" borderId="0" xfId="46" applyNumberFormat="1" applyFont="1" applyFill="1" applyBorder="1" applyAlignment="1">
      <alignment horizontal="center" vertical="top"/>
    </xf>
    <xf numFmtId="41" fontId="38" fillId="0" borderId="0" xfId="19" applyNumberFormat="1" applyFont="1" applyFill="1" applyBorder="1" applyAlignment="1">
      <alignment vertical="top"/>
    </xf>
    <xf numFmtId="41" fontId="38" fillId="0" borderId="0" xfId="46" quotePrefix="1" applyNumberFormat="1" applyFont="1" applyFill="1" applyBorder="1" applyAlignment="1">
      <alignment vertical="top"/>
    </xf>
    <xf numFmtId="49" fontId="38" fillId="0" borderId="0" xfId="45" applyNumberFormat="1" applyFont="1" applyAlignment="1" applyProtection="1">
      <alignment vertical="top"/>
    </xf>
    <xf numFmtId="41" fontId="35" fillId="0" borderId="0" xfId="46" applyNumberFormat="1" applyFont="1" applyFill="1" applyBorder="1" applyAlignment="1">
      <alignment vertical="top"/>
    </xf>
    <xf numFmtId="41" fontId="35" fillId="0" borderId="0" xfId="46" applyNumberFormat="1" applyFont="1" applyFill="1" applyBorder="1" applyAlignment="1">
      <alignment horizontal="center" vertical="top"/>
    </xf>
    <xf numFmtId="41" fontId="35" fillId="0" borderId="0" xfId="19" applyNumberFormat="1" applyFont="1" applyFill="1" applyAlignment="1">
      <alignment horizontal="left" vertical="top"/>
    </xf>
    <xf numFmtId="49" fontId="45" fillId="0" borderId="0" xfId="45" applyNumberFormat="1" applyFont="1" applyAlignment="1" applyProtection="1">
      <alignment vertical="top"/>
    </xf>
    <xf numFmtId="49" fontId="35" fillId="0" borderId="0" xfId="45" applyNumberFormat="1" applyFont="1" applyAlignment="1" applyProtection="1">
      <alignment vertical="top"/>
    </xf>
    <xf numFmtId="49" fontId="48" fillId="0" borderId="0" xfId="45" applyNumberFormat="1" applyFont="1" applyAlignment="1" applyProtection="1">
      <alignment vertical="top"/>
    </xf>
    <xf numFmtId="49" fontId="37" fillId="0" borderId="0" xfId="45" applyNumberFormat="1" applyFont="1" applyAlignment="1" applyProtection="1">
      <alignment vertical="top"/>
    </xf>
    <xf numFmtId="49" fontId="38" fillId="0" borderId="0" xfId="45" applyNumberFormat="1" applyFont="1" applyBorder="1" applyAlignment="1" applyProtection="1">
      <alignment horizontal="centerContinuous" wrapText="1"/>
    </xf>
    <xf numFmtId="49" fontId="38" fillId="0" borderId="0" xfId="45" applyNumberFormat="1" applyFont="1" applyBorder="1" applyAlignment="1" applyProtection="1">
      <alignment horizontal="center" wrapText="1"/>
    </xf>
    <xf numFmtId="0" fontId="38" fillId="0" borderId="0" xfId="45" applyFont="1" applyBorder="1" applyAlignment="1" applyProtection="1">
      <alignment vertical="top"/>
    </xf>
    <xf numFmtId="0" fontId="35" fillId="0" borderId="0" xfId="45" applyFont="1" applyBorder="1" applyAlignment="1" applyProtection="1">
      <alignment horizontal="center" vertical="top"/>
    </xf>
    <xf numFmtId="41" fontId="35" fillId="0" borderId="0" xfId="45" applyNumberFormat="1" applyFont="1" applyBorder="1" applyAlignment="1" applyProtection="1">
      <alignment vertical="top"/>
    </xf>
    <xf numFmtId="0" fontId="35" fillId="0" borderId="0" xfId="45" applyFont="1" applyAlignment="1" applyProtection="1">
      <alignment vertical="top"/>
    </xf>
    <xf numFmtId="0" fontId="38" fillId="0" borderId="0" xfId="45" applyFont="1" applyBorder="1" applyAlignment="1" applyProtection="1">
      <alignment horizontal="center" vertical="top"/>
    </xf>
    <xf numFmtId="41" fontId="38" fillId="0" borderId="0" xfId="45" applyNumberFormat="1" applyFont="1" applyBorder="1" applyAlignment="1" applyProtection="1">
      <alignment vertical="top"/>
    </xf>
    <xf numFmtId="0" fontId="38" fillId="0" borderId="0" xfId="45" applyFont="1" applyAlignment="1" applyProtection="1">
      <alignment vertical="top"/>
    </xf>
    <xf numFmtId="0" fontId="49" fillId="0" borderId="0" xfId="45" quotePrefix="1" applyFont="1" applyBorder="1" applyAlignment="1" applyProtection="1">
      <alignment vertical="top"/>
    </xf>
    <xf numFmtId="0" fontId="49" fillId="0" borderId="0" xfId="45" applyFont="1" applyBorder="1" applyAlignment="1" applyProtection="1">
      <alignment vertical="top"/>
    </xf>
    <xf numFmtId="49" fontId="49" fillId="0" borderId="0" xfId="45" applyNumberFormat="1" applyFont="1" applyBorder="1" applyAlignment="1" applyProtection="1">
      <alignment horizontal="center" vertical="top"/>
    </xf>
    <xf numFmtId="0" fontId="49" fillId="0" borderId="0" xfId="45" applyFont="1" applyBorder="1" applyAlignment="1" applyProtection="1">
      <alignment horizontal="center" vertical="top"/>
    </xf>
    <xf numFmtId="41" fontId="49" fillId="0" borderId="0" xfId="45" applyNumberFormat="1" applyFont="1" applyBorder="1" applyAlignment="1" applyProtection="1">
      <alignment vertical="top"/>
    </xf>
    <xf numFmtId="0" fontId="49" fillId="0" borderId="0" xfId="45" applyFont="1" applyAlignment="1" applyProtection="1">
      <alignment vertical="top"/>
    </xf>
    <xf numFmtId="0" fontId="35" fillId="0" borderId="0" xfId="45" applyFont="1" applyBorder="1" applyAlignment="1" applyProtection="1">
      <alignment vertical="top"/>
    </xf>
    <xf numFmtId="49" fontId="35" fillId="0" borderId="0" xfId="45" applyNumberFormat="1" applyFont="1" applyBorder="1" applyAlignment="1" applyProtection="1">
      <alignment horizontal="center" vertical="top"/>
    </xf>
    <xf numFmtId="41" fontId="35" fillId="0" borderId="8" xfId="45" applyNumberFormat="1" applyFont="1" applyBorder="1" applyAlignment="1" applyProtection="1">
      <alignment vertical="top"/>
    </xf>
    <xf numFmtId="41" fontId="49" fillId="0" borderId="8" xfId="45" applyNumberFormat="1" applyFont="1" applyBorder="1" applyAlignment="1" applyProtection="1">
      <alignment vertical="top"/>
    </xf>
    <xf numFmtId="0" fontId="38" fillId="0" borderId="10" xfId="45" applyFont="1" applyBorder="1" applyAlignment="1" applyProtection="1">
      <alignment vertical="top"/>
    </xf>
    <xf numFmtId="0" fontId="35" fillId="0" borderId="10" xfId="45" applyFont="1" applyBorder="1" applyAlignment="1" applyProtection="1">
      <alignment vertical="top"/>
    </xf>
    <xf numFmtId="0" fontId="35" fillId="0" borderId="0" xfId="45" quotePrefix="1" applyFont="1" applyBorder="1" applyAlignment="1" applyProtection="1">
      <alignment vertical="top"/>
    </xf>
    <xf numFmtId="41" fontId="38" fillId="0" borderId="7" xfId="45" applyNumberFormat="1" applyFont="1" applyBorder="1" applyAlignment="1" applyProtection="1">
      <alignment vertical="top"/>
    </xf>
    <xf numFmtId="41" fontId="38" fillId="0" borderId="0" xfId="45" applyNumberFormat="1" applyFont="1" applyAlignment="1" applyProtection="1">
      <alignment vertical="top"/>
    </xf>
    <xf numFmtId="41" fontId="35" fillId="0" borderId="0" xfId="45" applyNumberFormat="1" applyFont="1" applyAlignment="1" applyProtection="1">
      <alignment vertical="top"/>
    </xf>
    <xf numFmtId="41" fontId="50" fillId="0" borderId="0" xfId="46" applyNumberFormat="1" applyFont="1" applyAlignment="1"/>
    <xf numFmtId="41" fontId="35" fillId="0" borderId="11" xfId="46" applyNumberFormat="1" applyFont="1" applyFill="1" applyBorder="1" applyAlignment="1">
      <alignment vertical="top"/>
    </xf>
    <xf numFmtId="41" fontId="35" fillId="0" borderId="11" xfId="19" applyNumberFormat="1" applyFont="1" applyFill="1" applyBorder="1" applyAlignment="1">
      <alignment vertical="top"/>
    </xf>
    <xf numFmtId="41" fontId="38" fillId="0" borderId="0" xfId="19" applyNumberFormat="1" applyFont="1" applyAlignment="1"/>
    <xf numFmtId="41" fontId="50" fillId="0" borderId="0" xfId="46" applyNumberFormat="1" applyFont="1" applyFill="1" applyAlignment="1">
      <alignment vertical="top"/>
    </xf>
    <xf numFmtId="0" fontId="35" fillId="0" borderId="0" xfId="46" applyNumberFormat="1" applyFont="1" applyFill="1" applyAlignment="1"/>
    <xf numFmtId="0" fontId="35" fillId="0" borderId="0" xfId="45" applyFont="1" applyFill="1" applyBorder="1" applyAlignment="1" applyProtection="1">
      <alignment vertical="top"/>
    </xf>
    <xf numFmtId="49" fontId="35" fillId="0" borderId="0" xfId="45" applyNumberFormat="1" applyFont="1" applyBorder="1" applyAlignment="1" applyProtection="1">
      <alignment vertical="top"/>
    </xf>
    <xf numFmtId="41" fontId="38" fillId="0" borderId="0" xfId="46" quotePrefix="1" applyNumberFormat="1" applyFont="1" applyFill="1" applyBorder="1" applyAlignment="1">
      <alignment horizontal="right" vertical="top"/>
    </xf>
    <xf numFmtId="41" fontId="38" fillId="0" borderId="0" xfId="46" applyNumberFormat="1" applyFont="1" applyAlignment="1">
      <alignment vertical="top"/>
    </xf>
    <xf numFmtId="49" fontId="35" fillId="0" borderId="0" xfId="45" applyNumberFormat="1" applyFont="1" applyFill="1" applyBorder="1" applyAlignment="1" applyProtection="1">
      <alignment horizontal="center" vertical="top"/>
    </xf>
    <xf numFmtId="0" fontId="35" fillId="0" borderId="0" xfId="45" applyFont="1" applyFill="1" applyBorder="1" applyAlignment="1" applyProtection="1">
      <alignment horizontal="center" vertical="top"/>
    </xf>
    <xf numFmtId="41" fontId="35" fillId="0" borderId="0" xfId="45" applyNumberFormat="1" applyFont="1" applyFill="1" applyBorder="1" applyAlignment="1" applyProtection="1">
      <alignment vertical="top"/>
    </xf>
    <xf numFmtId="0" fontId="35" fillId="0" borderId="0" xfId="45" applyFont="1" applyFill="1" applyAlignment="1" applyProtection="1">
      <alignment vertical="top"/>
    </xf>
    <xf numFmtId="0" fontId="40" fillId="5" borderId="0" xfId="45" applyFont="1" applyFill="1" applyBorder="1" applyAlignment="1" applyProtection="1">
      <alignment vertical="top"/>
    </xf>
    <xf numFmtId="41" fontId="40" fillId="5" borderId="0" xfId="45" applyNumberFormat="1" applyFont="1" applyFill="1" applyBorder="1" applyAlignment="1" applyProtection="1">
      <alignment vertical="top"/>
    </xf>
    <xf numFmtId="0" fontId="50" fillId="0" borderId="0" xfId="45" applyFont="1" applyAlignment="1" applyProtection="1">
      <alignment vertical="top"/>
    </xf>
    <xf numFmtId="41" fontId="38" fillId="0" borderId="8" xfId="46" applyNumberFormat="1" applyFont="1" applyFill="1" applyBorder="1" applyAlignment="1">
      <alignment horizontal="right" wrapText="1"/>
    </xf>
    <xf numFmtId="41" fontId="38" fillId="0" borderId="0" xfId="46" applyNumberFormat="1" applyFont="1" applyFill="1" applyBorder="1" applyAlignment="1">
      <alignment horizontal="right" wrapText="1"/>
    </xf>
    <xf numFmtId="41" fontId="35" fillId="0" borderId="0" xfId="46" applyNumberFormat="1" applyFont="1" applyFill="1" applyAlignment="1">
      <alignment horizontal="right"/>
    </xf>
    <xf numFmtId="0" fontId="35" fillId="0" borderId="0" xfId="8" applyNumberFormat="1" applyFont="1" applyFill="1" applyBorder="1" applyAlignment="1">
      <alignment vertical="top"/>
    </xf>
    <xf numFmtId="41" fontId="40" fillId="0" borderId="0" xfId="46" applyNumberFormat="1" applyFont="1" applyFill="1" applyBorder="1" applyAlignment="1">
      <alignment horizontal="left" vertical="top"/>
    </xf>
    <xf numFmtId="41" fontId="38" fillId="0" borderId="0" xfId="46" applyNumberFormat="1" applyFont="1" applyAlignment="1">
      <alignment horizontal="left" vertical="top"/>
    </xf>
    <xf numFmtId="49" fontId="38" fillId="0" borderId="8" xfId="45" applyNumberFormat="1" applyFont="1" applyBorder="1" applyAlignment="1" applyProtection="1">
      <alignment horizontal="right" wrapText="1"/>
    </xf>
    <xf numFmtId="49" fontId="38" fillId="0" borderId="0" xfId="45" applyNumberFormat="1" applyFont="1" applyBorder="1" applyAlignment="1" applyProtection="1">
      <alignment horizontal="right" wrapText="1"/>
    </xf>
    <xf numFmtId="49" fontId="35" fillId="0" borderId="0" xfId="45" applyNumberFormat="1" applyFont="1" applyAlignment="1" applyProtection="1">
      <alignment horizontal="left" vertical="top"/>
    </xf>
    <xf numFmtId="41" fontId="40" fillId="0" borderId="0" xfId="46" applyNumberFormat="1" applyFont="1" applyAlignment="1"/>
    <xf numFmtId="41" fontId="40" fillId="0" borderId="0" xfId="46" applyNumberFormat="1" applyFont="1" applyFill="1" applyAlignment="1"/>
    <xf numFmtId="0" fontId="40" fillId="0" borderId="0" xfId="45" applyFont="1" applyFill="1" applyBorder="1" applyAlignment="1" applyProtection="1">
      <alignment vertical="top"/>
    </xf>
    <xf numFmtId="49" fontId="38" fillId="0" borderId="0" xfId="0" applyNumberFormat="1" applyFont="1" applyBorder="1" applyAlignment="1">
      <alignment horizontal="center"/>
    </xf>
    <xf numFmtId="49" fontId="35" fillId="0" borderId="0" xfId="0" applyNumberFormat="1" applyFont="1" applyBorder="1" applyAlignment="1">
      <alignment horizontal="center"/>
    </xf>
    <xf numFmtId="49" fontId="43" fillId="0" borderId="0" xfId="0" applyNumberFormat="1" applyFont="1" applyBorder="1" applyAlignment="1">
      <alignment horizontal="center"/>
    </xf>
    <xf numFmtId="49" fontId="38" fillId="0" borderId="0" xfId="0" applyNumberFormat="1" applyFont="1" applyFill="1" applyBorder="1" applyAlignment="1">
      <alignment horizontal="center"/>
    </xf>
    <xf numFmtId="0" fontId="38" fillId="0" borderId="0" xfId="0" applyFont="1" applyBorder="1" applyAlignment="1">
      <alignment horizontal="center" vertical="top"/>
    </xf>
    <xf numFmtId="0" fontId="35" fillId="0" borderId="0" xfId="0" applyFont="1" applyBorder="1" applyAlignment="1">
      <alignment horizontal="center" vertical="top"/>
    </xf>
    <xf numFmtId="0" fontId="38" fillId="0" borderId="0" xfId="0" applyFont="1" applyBorder="1" applyAlignment="1">
      <alignment vertical="top"/>
    </xf>
    <xf numFmtId="0" fontId="45" fillId="0" borderId="0" xfId="46" applyNumberFormat="1" applyFont="1" applyFill="1" applyAlignment="1"/>
    <xf numFmtId="41" fontId="55" fillId="0" borderId="0" xfId="46" applyNumberFormat="1" applyFont="1" applyAlignment="1"/>
    <xf numFmtId="41" fontId="54" fillId="0" borderId="0" xfId="46" applyNumberFormat="1" applyFont="1" applyAlignment="1"/>
    <xf numFmtId="41" fontId="51" fillId="0" borderId="0" xfId="46" applyNumberFormat="1" applyFont="1" applyAlignment="1"/>
    <xf numFmtId="41" fontId="50" fillId="0" borderId="0" xfId="19" applyNumberFormat="1" applyFont="1" applyAlignment="1"/>
    <xf numFmtId="41" fontId="50" fillId="0" borderId="0" xfId="46" applyNumberFormat="1" applyFont="1" applyFill="1" applyAlignment="1"/>
    <xf numFmtId="41" fontId="43" fillId="0" borderId="0" xfId="19" applyNumberFormat="1" applyFont="1" applyFill="1" applyAlignment="1">
      <alignment vertical="top"/>
    </xf>
    <xf numFmtId="41" fontId="38" fillId="0" borderId="7" xfId="19" applyNumberFormat="1" applyFont="1" applyFill="1" applyBorder="1" applyAlignment="1">
      <alignment vertical="top"/>
    </xf>
    <xf numFmtId="41" fontId="38" fillId="0" borderId="9" xfId="19" applyNumberFormat="1" applyFont="1" applyFill="1" applyBorder="1" applyAlignment="1">
      <alignment vertical="top"/>
    </xf>
    <xf numFmtId="41" fontId="43" fillId="0" borderId="0" xfId="46" applyNumberFormat="1" applyFont="1" applyFill="1" applyAlignment="1">
      <alignment vertical="top"/>
    </xf>
    <xf numFmtId="41" fontId="35" fillId="0" borderId="0" xfId="19" applyNumberFormat="1" applyFont="1" applyFill="1" applyAlignment="1">
      <alignment horizontal="right" vertical="top"/>
    </xf>
    <xf numFmtId="0" fontId="35" fillId="0" borderId="0" xfId="0" applyFont="1" applyAlignment="1">
      <alignment vertical="top"/>
    </xf>
    <xf numFmtId="0" fontId="38" fillId="0" borderId="0" xfId="0" applyFont="1" applyAlignment="1"/>
    <xf numFmtId="0" fontId="38" fillId="0" borderId="0" xfId="0" applyFont="1" applyAlignment="1">
      <alignment vertical="top"/>
    </xf>
    <xf numFmtId="41" fontId="35" fillId="0" borderId="0" xfId="0" applyNumberFormat="1" applyFont="1"/>
    <xf numFmtId="49" fontId="39" fillId="0" borderId="0" xfId="45" applyNumberFormat="1" applyFont="1" applyAlignment="1" applyProtection="1">
      <alignment vertical="top"/>
    </xf>
    <xf numFmtId="49" fontId="39" fillId="0" borderId="0" xfId="45" applyNumberFormat="1" applyFont="1" applyFill="1" applyAlignment="1" applyProtection="1">
      <alignment vertical="top"/>
    </xf>
    <xf numFmtId="49" fontId="46" fillId="0" borderId="0" xfId="45" applyNumberFormat="1" applyFont="1" applyAlignment="1" applyProtection="1">
      <alignment horizontal="center" vertical="top"/>
    </xf>
    <xf numFmtId="49" fontId="46" fillId="0" borderId="8" xfId="45" applyNumberFormat="1" applyFont="1" applyFill="1" applyBorder="1" applyAlignment="1" applyProtection="1">
      <alignment horizontal="center" wrapText="1"/>
    </xf>
    <xf numFmtId="49" fontId="46" fillId="0" borderId="8" xfId="45" applyNumberFormat="1" applyFont="1" applyBorder="1" applyAlignment="1" applyProtection="1">
      <alignment horizontal="right" wrapText="1"/>
    </xf>
    <xf numFmtId="49" fontId="46" fillId="0" borderId="0" xfId="45" applyNumberFormat="1" applyFont="1" applyBorder="1" applyAlignment="1" applyProtection="1">
      <alignment horizontal="right" wrapText="1"/>
    </xf>
    <xf numFmtId="49" fontId="46" fillId="0" borderId="8" xfId="45" applyNumberFormat="1" applyFont="1" applyBorder="1" applyAlignment="1" applyProtection="1">
      <alignment horizontal="center" wrapText="1"/>
    </xf>
    <xf numFmtId="49" fontId="39" fillId="0" borderId="0" xfId="45" applyNumberFormat="1" applyFont="1" applyBorder="1" applyAlignment="1" applyProtection="1">
      <alignment vertical="top"/>
    </xf>
    <xf numFmtId="0" fontId="46" fillId="0" borderId="0" xfId="45" applyFont="1" applyBorder="1" applyAlignment="1" applyProtection="1">
      <alignment vertical="top"/>
    </xf>
    <xf numFmtId="0" fontId="39" fillId="0" borderId="0" xfId="45" applyFont="1" applyBorder="1" applyAlignment="1" applyProtection="1">
      <alignment horizontal="center" vertical="top"/>
    </xf>
    <xf numFmtId="41" fontId="39" fillId="0" borderId="0" xfId="45" applyNumberFormat="1" applyFont="1" applyFill="1" applyBorder="1" applyAlignment="1" applyProtection="1">
      <alignment vertical="top"/>
    </xf>
    <xf numFmtId="0" fontId="39" fillId="0" borderId="0" xfId="45" applyFont="1" applyFill="1" applyBorder="1" applyAlignment="1" applyProtection="1">
      <alignment horizontal="center" vertical="top"/>
    </xf>
    <xf numFmtId="41" fontId="39" fillId="0" borderId="0" xfId="45" applyNumberFormat="1" applyFont="1" applyBorder="1" applyAlignment="1" applyProtection="1">
      <alignment vertical="top"/>
    </xf>
    <xf numFmtId="0" fontId="39" fillId="0" borderId="0" xfId="45" applyFont="1" applyAlignment="1" applyProtection="1">
      <alignment vertical="top"/>
    </xf>
    <xf numFmtId="0" fontId="46" fillId="0" borderId="0" xfId="45" applyFont="1" applyBorder="1" applyAlignment="1" applyProtection="1">
      <alignment horizontal="center" vertical="top"/>
    </xf>
    <xf numFmtId="41" fontId="46" fillId="0" borderId="0" xfId="45" applyNumberFormat="1" applyFont="1" applyFill="1" applyBorder="1" applyAlignment="1" applyProtection="1">
      <alignment vertical="top"/>
    </xf>
    <xf numFmtId="0" fontId="46" fillId="0" borderId="0" xfId="45" applyFont="1" applyFill="1" applyBorder="1" applyAlignment="1" applyProtection="1">
      <alignment horizontal="center" vertical="top"/>
    </xf>
    <xf numFmtId="41" fontId="46" fillId="0" borderId="0" xfId="45" applyNumberFormat="1" applyFont="1" applyBorder="1" applyAlignment="1" applyProtection="1">
      <alignment vertical="top"/>
    </xf>
    <xf numFmtId="0" fontId="46" fillId="0" borderId="0" xfId="45" applyFont="1" applyAlignment="1" applyProtection="1">
      <alignment vertical="top"/>
    </xf>
    <xf numFmtId="0" fontId="64" fillId="0" borderId="0" xfId="45" applyFont="1" applyBorder="1" applyAlignment="1" applyProtection="1">
      <alignment vertical="top"/>
    </xf>
    <xf numFmtId="41" fontId="64" fillId="0" borderId="0" xfId="45" applyNumberFormat="1" applyFont="1" applyFill="1" applyBorder="1" applyAlignment="1" applyProtection="1">
      <alignment vertical="top"/>
    </xf>
    <xf numFmtId="41" fontId="64" fillId="0" borderId="0" xfId="45" applyNumberFormat="1" applyFont="1" applyBorder="1" applyAlignment="1" applyProtection="1">
      <alignment vertical="top"/>
    </xf>
    <xf numFmtId="0" fontId="64" fillId="0" borderId="0" xfId="45" applyFont="1" applyAlignment="1" applyProtection="1">
      <alignment vertical="top"/>
    </xf>
    <xf numFmtId="0" fontId="64" fillId="0" borderId="0" xfId="45" applyFont="1" applyBorder="1" applyAlignment="1" applyProtection="1">
      <alignment horizontal="center" vertical="top"/>
    </xf>
    <xf numFmtId="0" fontId="39" fillId="0" borderId="0" xfId="45" applyFont="1" applyBorder="1" applyAlignment="1" applyProtection="1">
      <alignment vertical="top"/>
    </xf>
    <xf numFmtId="0" fontId="39" fillId="0" borderId="0" xfId="45" applyFont="1" applyFill="1" applyAlignment="1" applyProtection="1">
      <alignment vertical="top"/>
    </xf>
    <xf numFmtId="41" fontId="39" fillId="0" borderId="0" xfId="45" applyNumberFormat="1" applyFont="1" applyFill="1" applyAlignment="1" applyProtection="1">
      <alignment vertical="top"/>
    </xf>
    <xf numFmtId="41" fontId="39" fillId="0" borderId="0" xfId="45" applyNumberFormat="1" applyFont="1" applyAlignment="1" applyProtection="1">
      <alignment vertical="top"/>
    </xf>
    <xf numFmtId="41" fontId="39" fillId="0" borderId="8" xfId="45" applyNumberFormat="1" applyFont="1" applyFill="1" applyBorder="1" applyAlignment="1" applyProtection="1">
      <alignment vertical="top"/>
    </xf>
    <xf numFmtId="41" fontId="39" fillId="0" borderId="8" xfId="45" applyNumberFormat="1" applyFont="1" applyBorder="1" applyAlignment="1" applyProtection="1">
      <alignment vertical="top"/>
    </xf>
    <xf numFmtId="41" fontId="64" fillId="0" borderId="8" xfId="45" applyNumberFormat="1" applyFont="1" applyFill="1" applyBorder="1" applyAlignment="1" applyProtection="1">
      <alignment vertical="top"/>
    </xf>
    <xf numFmtId="41" fontId="64" fillId="0" borderId="8" xfId="45" applyNumberFormat="1" applyFont="1" applyBorder="1" applyAlignment="1" applyProtection="1">
      <alignment vertical="top"/>
    </xf>
    <xf numFmtId="0" fontId="39" fillId="0" borderId="0" xfId="45" quotePrefix="1" applyFont="1" applyBorder="1" applyAlignment="1" applyProtection="1">
      <alignment vertical="top"/>
    </xf>
    <xf numFmtId="41" fontId="46" fillId="0" borderId="7" xfId="45" applyNumberFormat="1" applyFont="1" applyFill="1" applyBorder="1" applyAlignment="1" applyProtection="1">
      <alignment vertical="top"/>
    </xf>
    <xf numFmtId="0" fontId="46" fillId="0" borderId="0" xfId="45" applyFont="1" applyFill="1" applyBorder="1" applyAlignment="1" applyProtection="1">
      <alignment vertical="top"/>
    </xf>
    <xf numFmtId="0" fontId="41" fillId="0" borderId="0" xfId="45" applyFont="1" applyFill="1" applyBorder="1" applyAlignment="1" applyProtection="1">
      <alignment vertical="top"/>
    </xf>
    <xf numFmtId="0" fontId="41" fillId="5" borderId="0" xfId="45" applyFont="1" applyFill="1" applyBorder="1" applyAlignment="1" applyProtection="1">
      <alignment vertical="top"/>
    </xf>
    <xf numFmtId="41" fontId="41" fillId="6" borderId="0" xfId="45" applyNumberFormat="1" applyFont="1" applyFill="1" applyBorder="1" applyAlignment="1" applyProtection="1">
      <alignment vertical="top"/>
    </xf>
    <xf numFmtId="41" fontId="41" fillId="5" borderId="0" xfId="45" applyNumberFormat="1" applyFont="1" applyFill="1" applyBorder="1" applyAlignment="1" applyProtection="1">
      <alignment vertical="top"/>
    </xf>
    <xf numFmtId="0" fontId="47" fillId="0" borderId="0" xfId="45" applyFont="1" applyAlignment="1" applyProtection="1">
      <alignment vertical="top"/>
    </xf>
    <xf numFmtId="41" fontId="38" fillId="0" borderId="8" xfId="0" applyNumberFormat="1" applyFont="1" applyBorder="1" applyAlignment="1">
      <alignment horizontal="centerContinuous"/>
    </xf>
    <xf numFmtId="41" fontId="35" fillId="0" borderId="0" xfId="78" applyNumberFormat="1" applyFont="1" applyAlignment="1">
      <alignment vertical="top" wrapText="1"/>
    </xf>
    <xf numFmtId="41" fontId="38" fillId="0" borderId="0" xfId="79" applyNumberFormat="1" applyFont="1" applyFill="1" applyBorder="1" applyAlignment="1">
      <alignment vertical="center"/>
    </xf>
    <xf numFmtId="41" fontId="38" fillId="0" borderId="0" xfId="79" applyNumberFormat="1" applyFont="1" applyFill="1" applyBorder="1" applyAlignment="1">
      <alignment vertical="center" wrapText="1"/>
    </xf>
    <xf numFmtId="41" fontId="38" fillId="0" borderId="8" xfId="0" applyNumberFormat="1" applyFont="1" applyBorder="1" applyAlignment="1">
      <alignment horizontal="center"/>
    </xf>
    <xf numFmtId="41" fontId="46" fillId="0" borderId="8" xfId="45" applyNumberFormat="1" applyFont="1" applyFill="1" applyBorder="1" applyAlignment="1" applyProtection="1">
      <alignment horizontal="center" wrapText="1"/>
    </xf>
    <xf numFmtId="41" fontId="39" fillId="0" borderId="0" xfId="45" applyNumberFormat="1" applyFont="1" applyFill="1" applyBorder="1" applyAlignment="1" applyProtection="1">
      <alignment horizontal="center" vertical="top"/>
    </xf>
    <xf numFmtId="41" fontId="46" fillId="0" borderId="0" xfId="45" applyNumberFormat="1" applyFont="1" applyFill="1" applyBorder="1" applyAlignment="1" applyProtection="1">
      <alignment horizontal="center" vertical="top"/>
    </xf>
    <xf numFmtId="41" fontId="64" fillId="0" borderId="0" xfId="45" applyNumberFormat="1" applyFont="1" applyFill="1" applyBorder="1" applyAlignment="1" applyProtection="1">
      <alignment horizontal="center" vertical="top"/>
    </xf>
    <xf numFmtId="41" fontId="39" fillId="0" borderId="8" xfId="45" applyNumberFormat="1" applyFont="1" applyFill="1" applyBorder="1" applyAlignment="1" applyProtection="1">
      <alignment horizontal="center" vertical="top"/>
    </xf>
    <xf numFmtId="0" fontId="67" fillId="0" borderId="0" xfId="45" applyFont="1" applyAlignment="1" applyProtection="1">
      <alignment horizontal="center" vertical="top"/>
    </xf>
    <xf numFmtId="0" fontId="61" fillId="0" borderId="0" xfId="0" applyNumberFormat="1" applyFont="1" applyAlignment="1">
      <alignment horizontal="center"/>
    </xf>
    <xf numFmtId="0" fontId="35" fillId="0" borderId="0" xfId="0" applyNumberFormat="1" applyFont="1"/>
    <xf numFmtId="0" fontId="38" fillId="0" borderId="8" xfId="0" applyNumberFormat="1" applyFont="1" applyBorder="1" applyAlignment="1">
      <alignment horizontal="center"/>
    </xf>
    <xf numFmtId="14" fontId="35" fillId="0" borderId="11" xfId="46" applyNumberFormat="1" applyFont="1" applyFill="1" applyBorder="1" applyAlignment="1"/>
    <xf numFmtId="14" fontId="35" fillId="0" borderId="0" xfId="45" applyNumberFormat="1" applyFont="1" applyFill="1" applyBorder="1" applyAlignment="1" applyProtection="1"/>
    <xf numFmtId="0" fontId="52" fillId="0" borderId="0" xfId="45" applyNumberFormat="1" applyFont="1" applyFill="1" applyAlignment="1">
      <alignment horizontal="left" wrapText="1"/>
    </xf>
    <xf numFmtId="3" fontId="70" fillId="0" borderId="0" xfId="81" applyNumberFormat="1" applyFont="1"/>
    <xf numFmtId="3" fontId="70" fillId="0" borderId="0" xfId="81" applyNumberFormat="1" applyFont="1" applyAlignment="1">
      <alignment horizontal="center"/>
    </xf>
    <xf numFmtId="3" fontId="71" fillId="0" borderId="0" xfId="81" applyNumberFormat="1" applyFont="1" applyFill="1" applyAlignment="1"/>
    <xf numFmtId="3" fontId="71" fillId="0" borderId="0" xfId="81" applyNumberFormat="1" applyFont="1"/>
    <xf numFmtId="41" fontId="71" fillId="0" borderId="0" xfId="81" applyNumberFormat="1" applyFont="1"/>
    <xf numFmtId="3" fontId="71" fillId="0" borderId="0" xfId="81" applyNumberFormat="1" applyFont="1" applyAlignment="1">
      <alignment wrapText="1"/>
    </xf>
    <xf numFmtId="41" fontId="70" fillId="0" borderId="7" xfId="81" applyNumberFormat="1" applyFont="1" applyBorder="1"/>
    <xf numFmtId="41" fontId="70" fillId="0" borderId="0" xfId="81" applyNumberFormat="1" applyFont="1"/>
    <xf numFmtId="3" fontId="61" fillId="0" borderId="0" xfId="81" applyNumberFormat="1" applyFont="1" applyAlignment="1">
      <alignment horizontal="right"/>
    </xf>
    <xf numFmtId="3" fontId="61" fillId="0" borderId="0" xfId="81" applyNumberFormat="1" applyFont="1"/>
    <xf numFmtId="3" fontId="61" fillId="0" borderId="0" xfId="81" applyNumberFormat="1" applyFont="1" applyFill="1" applyAlignment="1">
      <alignment horizontal="right"/>
    </xf>
    <xf numFmtId="0" fontId="35" fillId="0" borderId="0" xfId="78" applyNumberFormat="1" applyFont="1" applyAlignment="1">
      <alignment vertical="top" wrapText="1"/>
    </xf>
    <xf numFmtId="0" fontId="38" fillId="0" borderId="0" xfId="79" applyNumberFormat="1" applyFont="1" applyFill="1" applyBorder="1" applyAlignment="1">
      <alignment vertical="center"/>
    </xf>
    <xf numFmtId="0" fontId="38" fillId="0" borderId="0" xfId="79" applyNumberFormat="1" applyFont="1" applyFill="1" applyBorder="1" applyAlignment="1">
      <alignment vertical="center" wrapText="1"/>
    </xf>
    <xf numFmtId="0" fontId="73" fillId="0" borderId="0" xfId="45" applyNumberFormat="1" applyFont="1" applyFill="1" applyAlignment="1">
      <alignment horizontal="left" wrapText="1"/>
    </xf>
    <xf numFmtId="180" fontId="71" fillId="0" borderId="7" xfId="19" applyNumberFormat="1" applyFont="1" applyBorder="1"/>
    <xf numFmtId="3" fontId="62" fillId="0" borderId="0" xfId="81" applyNumberFormat="1" applyFont="1"/>
    <xf numFmtId="180" fontId="62" fillId="0" borderId="0" xfId="19" applyNumberFormat="1" applyFont="1"/>
    <xf numFmtId="180" fontId="62" fillId="6" borderId="0" xfId="19" applyNumberFormat="1" applyFont="1" applyFill="1"/>
    <xf numFmtId="3" fontId="71" fillId="0" borderId="0" xfId="82" applyNumberFormat="1" applyFont="1"/>
    <xf numFmtId="3" fontId="71" fillId="0" borderId="0" xfId="82" applyNumberFormat="1" applyFont="1" applyFill="1" applyAlignment="1"/>
    <xf numFmtId="41" fontId="49" fillId="0" borderId="0" xfId="45" applyNumberFormat="1" applyFont="1" applyAlignment="1" applyProtection="1">
      <alignment vertical="top"/>
    </xf>
    <xf numFmtId="0" fontId="38" fillId="0" borderId="0" xfId="45" applyFont="1" applyFill="1" applyBorder="1" applyAlignment="1" applyProtection="1">
      <alignment vertical="top"/>
    </xf>
    <xf numFmtId="41" fontId="38" fillId="0" borderId="0" xfId="45" applyNumberFormat="1" applyFont="1" applyFill="1" applyBorder="1" applyAlignment="1" applyProtection="1">
      <alignment vertical="top"/>
    </xf>
    <xf numFmtId="41" fontId="38" fillId="0" borderId="0" xfId="46" applyNumberFormat="1" applyFont="1" applyAlignment="1">
      <alignment horizontal="left" vertical="top"/>
    </xf>
    <xf numFmtId="41" fontId="35" fillId="0" borderId="0" xfId="45" applyNumberFormat="1" applyFont="1" applyFill="1" applyAlignment="1" applyProtection="1">
      <alignment horizontal="right" vertical="top"/>
    </xf>
    <xf numFmtId="41" fontId="49" fillId="0" borderId="0" xfId="46" quotePrefix="1" applyNumberFormat="1" applyFont="1" applyFill="1" applyBorder="1" applyAlignment="1">
      <alignment vertical="top"/>
    </xf>
    <xf numFmtId="41" fontId="49" fillId="0" borderId="0" xfId="46" applyNumberFormat="1" applyFont="1" applyFill="1" applyBorder="1" applyAlignment="1">
      <alignment vertical="top"/>
    </xf>
    <xf numFmtId="41" fontId="49" fillId="0" borderId="0" xfId="46" applyNumberFormat="1" applyFont="1" applyFill="1" applyBorder="1" applyAlignment="1">
      <alignment horizontal="center" vertical="top"/>
    </xf>
    <xf numFmtId="0" fontId="49" fillId="0" borderId="0" xfId="0" applyFont="1" applyBorder="1" applyAlignment="1">
      <alignment horizontal="center" vertical="top"/>
    </xf>
    <xf numFmtId="41" fontId="49" fillId="0" borderId="0" xfId="19" applyNumberFormat="1" applyFont="1" applyFill="1" applyBorder="1" applyAlignment="1">
      <alignment vertical="top"/>
    </xf>
    <xf numFmtId="41" fontId="49" fillId="0" borderId="0" xfId="46" applyNumberFormat="1" applyFont="1" applyFill="1" applyAlignment="1">
      <alignment vertical="top"/>
    </xf>
    <xf numFmtId="41" fontId="43" fillId="0" borderId="0" xfId="46" applyNumberFormat="1" applyFont="1" applyFill="1" applyAlignment="1">
      <alignment horizontal="right"/>
    </xf>
    <xf numFmtId="43" fontId="38" fillId="0" borderId="8" xfId="19" applyFont="1" applyFill="1" applyBorder="1" applyAlignment="1">
      <alignment horizontal="right" wrapText="1"/>
    </xf>
    <xf numFmtId="43" fontId="38" fillId="0" borderId="0" xfId="19" applyFont="1" applyFill="1" applyBorder="1" applyAlignment="1">
      <alignment horizontal="right" wrapText="1"/>
    </xf>
    <xf numFmtId="43" fontId="38" fillId="4" borderId="8" xfId="19" applyFont="1" applyFill="1" applyBorder="1" applyAlignment="1" applyProtection="1">
      <alignment horizontal="center" vertical="center" wrapText="1"/>
    </xf>
    <xf numFmtId="41" fontId="43" fillId="0" borderId="0" xfId="45" applyNumberFormat="1" applyFont="1" applyFill="1" applyAlignment="1" applyProtection="1">
      <alignment horizontal="right" vertical="top"/>
    </xf>
    <xf numFmtId="41" fontId="43" fillId="0" borderId="0" xfId="19" applyNumberFormat="1" applyFont="1" applyFill="1" applyAlignment="1">
      <alignment horizontal="right" vertical="top"/>
    </xf>
    <xf numFmtId="3" fontId="60" fillId="7" borderId="0" xfId="81" applyNumberFormat="1" applyFont="1" applyFill="1" applyAlignment="1">
      <alignment horizontal="center"/>
    </xf>
    <xf numFmtId="41" fontId="35" fillId="0" borderId="0" xfId="46" applyNumberFormat="1" applyFont="1" applyFill="1" applyAlignment="1">
      <alignment horizontal="left" vertical="top"/>
    </xf>
    <xf numFmtId="41" fontId="35" fillId="0" borderId="0" xfId="46" quotePrefix="1" applyNumberFormat="1" applyFont="1" applyFill="1" applyBorder="1" applyAlignment="1"/>
    <xf numFmtId="41" fontId="35" fillId="0" borderId="0" xfId="46" applyNumberFormat="1" applyFont="1" applyFill="1" applyBorder="1" applyAlignment="1"/>
    <xf numFmtId="41" fontId="35" fillId="0" borderId="0" xfId="46" applyNumberFormat="1" applyFont="1" applyFill="1" applyBorder="1" applyAlignment="1">
      <alignment horizontal="center"/>
    </xf>
    <xf numFmtId="41" fontId="43" fillId="0" borderId="0" xfId="46" applyNumberFormat="1" applyFont="1" applyAlignment="1"/>
    <xf numFmtId="41" fontId="43" fillId="0" borderId="0" xfId="46" quotePrefix="1" applyNumberFormat="1" applyFont="1" applyBorder="1" applyAlignment="1"/>
    <xf numFmtId="41" fontId="35" fillId="0" borderId="0" xfId="45" applyNumberFormat="1" applyFont="1" applyFill="1" applyAlignment="1" applyProtection="1">
      <alignment horizontal="right" vertical="top"/>
    </xf>
    <xf numFmtId="49" fontId="45" fillId="0" borderId="0" xfId="83" applyNumberFormat="1" applyFont="1" applyAlignment="1"/>
    <xf numFmtId="49" fontId="35" fillId="0" borderId="0" xfId="83" applyNumberFormat="1" applyFont="1" applyAlignment="1"/>
    <xf numFmtId="49" fontId="38" fillId="0" borderId="0" xfId="83" applyNumberFormat="1" applyFont="1" applyAlignment="1"/>
    <xf numFmtId="49" fontId="48" fillId="0" borderId="0" xfId="83" applyNumberFormat="1" applyFont="1" applyAlignment="1"/>
    <xf numFmtId="49" fontId="36" fillId="0" borderId="0" xfId="83" applyNumberFormat="1" applyFont="1" applyAlignment="1"/>
    <xf numFmtId="49" fontId="38" fillId="0" borderId="0" xfId="83" applyNumberFormat="1" applyFont="1" applyBorder="1" applyAlignment="1">
      <alignment horizontal="centerContinuous" wrapText="1"/>
    </xf>
    <xf numFmtId="49" fontId="38" fillId="0" borderId="0" xfId="83" applyNumberFormat="1" applyFont="1" applyBorder="1" applyAlignment="1">
      <alignment horizontal="center" wrapText="1"/>
    </xf>
    <xf numFmtId="49" fontId="38" fillId="0" borderId="8" xfId="83" applyNumberFormat="1" applyFont="1" applyBorder="1" applyAlignment="1">
      <alignment horizontal="right" wrapText="1"/>
    </xf>
    <xf numFmtId="49" fontId="38" fillId="0" borderId="0" xfId="83" applyNumberFormat="1" applyFont="1" applyBorder="1" applyAlignment="1">
      <alignment horizontal="right" wrapText="1"/>
    </xf>
    <xf numFmtId="0" fontId="35" fillId="0" borderId="0" xfId="83" applyFont="1" applyBorder="1" applyAlignment="1"/>
    <xf numFmtId="0" fontId="35" fillId="0" borderId="0" xfId="83" applyFont="1" applyBorder="1" applyAlignment="1">
      <alignment horizontal="center"/>
    </xf>
    <xf numFmtId="41" fontId="35" fillId="0" borderId="0" xfId="83" applyNumberFormat="1" applyFont="1" applyBorder="1" applyAlignment="1"/>
    <xf numFmtId="0" fontId="35" fillId="0" borderId="0" xfId="83" applyFont="1" applyAlignment="1"/>
    <xf numFmtId="0" fontId="38" fillId="0" borderId="0" xfId="83" applyFont="1" applyBorder="1" applyAlignment="1"/>
    <xf numFmtId="0" fontId="38" fillId="0" borderId="0" xfId="83" applyFont="1" applyBorder="1" applyAlignment="1">
      <alignment horizontal="center"/>
    </xf>
    <xf numFmtId="41" fontId="38" fillId="0" borderId="0" xfId="83" applyNumberFormat="1" applyFont="1" applyBorder="1" applyAlignment="1"/>
    <xf numFmtId="0" fontId="38" fillId="0" borderId="0" xfId="83" applyFont="1" applyAlignment="1"/>
    <xf numFmtId="0" fontId="35" fillId="0" borderId="0" xfId="83" quotePrefix="1" applyFont="1" applyBorder="1" applyAlignment="1"/>
    <xf numFmtId="49" fontId="35" fillId="0" borderId="0" xfId="83" applyNumberFormat="1" applyFont="1" applyBorder="1" applyAlignment="1">
      <alignment horizontal="left"/>
    </xf>
    <xf numFmtId="49" fontId="35" fillId="0" borderId="0" xfId="83" applyNumberFormat="1" applyFont="1" applyBorder="1" applyAlignment="1">
      <alignment horizontal="center"/>
    </xf>
    <xf numFmtId="49" fontId="35" fillId="0" borderId="0" xfId="83" applyNumberFormat="1" applyFont="1" applyBorder="1" applyAlignment="1">
      <alignment horizontal="left" wrapText="1"/>
    </xf>
    <xf numFmtId="41" fontId="35" fillId="0" borderId="8" xfId="83" applyNumberFormat="1" applyFont="1" applyBorder="1" applyAlignment="1"/>
    <xf numFmtId="0" fontId="49" fillId="0" borderId="0" xfId="83" applyFont="1" applyBorder="1" applyAlignment="1"/>
    <xf numFmtId="0" fontId="49" fillId="0" borderId="0" xfId="83" applyFont="1" applyBorder="1" applyAlignment="1">
      <alignment horizontal="center"/>
    </xf>
    <xf numFmtId="41" fontId="49" fillId="0" borderId="8" xfId="83" applyNumberFormat="1" applyFont="1" applyBorder="1" applyAlignment="1"/>
    <xf numFmtId="41" fontId="49" fillId="0" borderId="0" xfId="83" applyNumberFormat="1" applyFont="1" applyBorder="1" applyAlignment="1"/>
    <xf numFmtId="0" fontId="49" fillId="0" borderId="0" xfId="83" applyFont="1" applyAlignment="1"/>
    <xf numFmtId="0" fontId="35" fillId="0" borderId="0" xfId="83" applyFont="1" applyBorder="1" applyAlignment="1">
      <alignment horizontal="center" vertical="top"/>
    </xf>
    <xf numFmtId="41" fontId="38" fillId="0" borderId="7" xfId="83" applyNumberFormat="1" applyFont="1" applyBorder="1" applyAlignment="1"/>
    <xf numFmtId="49" fontId="35" fillId="0" borderId="0" xfId="83" applyNumberFormat="1" applyFont="1" applyAlignment="1">
      <alignment horizontal="left"/>
    </xf>
    <xf numFmtId="0" fontId="39" fillId="0" borderId="0" xfId="83" applyFont="1" applyAlignment="1">
      <alignment vertical="top"/>
    </xf>
    <xf numFmtId="41" fontId="35" fillId="0" borderId="0" xfId="83" applyNumberFormat="1" applyFont="1" applyAlignment="1"/>
    <xf numFmtId="0" fontId="45" fillId="0" borderId="0" xfId="45" applyNumberFormat="1" applyFont="1" applyFill="1" applyBorder="1" applyAlignment="1" applyProtection="1"/>
    <xf numFmtId="0" fontId="35" fillId="0" borderId="0" xfId="45" applyNumberFormat="1" applyFont="1" applyFill="1" applyBorder="1" applyAlignment="1" applyProtection="1"/>
    <xf numFmtId="49" fontId="35" fillId="0" borderId="0" xfId="83" applyNumberFormat="1" applyFont="1" applyBorder="1" applyAlignment="1"/>
    <xf numFmtId="0" fontId="44" fillId="0" borderId="0" xfId="45" applyNumberFormat="1" applyFont="1" applyBorder="1" applyAlignment="1" applyProtection="1"/>
    <xf numFmtId="49" fontId="36" fillId="0" borderId="0" xfId="83" applyNumberFormat="1" applyFont="1" applyBorder="1" applyAlignment="1"/>
    <xf numFmtId="0" fontId="37" fillId="0" borderId="0" xfId="45" applyNumberFormat="1" applyFont="1" applyFill="1" applyBorder="1" applyAlignment="1" applyProtection="1"/>
    <xf numFmtId="49" fontId="38" fillId="0" borderId="0" xfId="83" applyNumberFormat="1" applyFont="1" applyBorder="1" applyAlignment="1"/>
    <xf numFmtId="41" fontId="38" fillId="0" borderId="0" xfId="46" applyNumberFormat="1" applyFont="1" applyAlignment="1">
      <alignment horizontal="left" vertical="top"/>
    </xf>
    <xf numFmtId="41" fontId="35" fillId="0" borderId="0" xfId="45" applyNumberFormat="1" applyFont="1" applyFill="1" applyAlignment="1" applyProtection="1">
      <alignment horizontal="right" vertical="top"/>
    </xf>
    <xf numFmtId="41" fontId="43" fillId="0" borderId="0" xfId="46" applyNumberFormat="1" applyFont="1" applyBorder="1" applyAlignment="1">
      <alignment horizontal="left" vertical="center"/>
    </xf>
    <xf numFmtId="49" fontId="39" fillId="0" borderId="0" xfId="83" applyNumberFormat="1" applyFont="1" applyFill="1" applyAlignment="1"/>
    <xf numFmtId="49" fontId="35" fillId="0" borderId="0" xfId="83" applyNumberFormat="1" applyFont="1" applyFill="1" applyAlignment="1"/>
    <xf numFmtId="49" fontId="35" fillId="0" borderId="0" xfId="83" applyNumberFormat="1" applyFont="1" applyFill="1" applyAlignment="1">
      <alignment horizontal="right"/>
    </xf>
    <xf numFmtId="41" fontId="40" fillId="0" borderId="0" xfId="46" applyNumberFormat="1" applyFont="1" applyAlignment="1">
      <alignment vertical="top"/>
    </xf>
    <xf numFmtId="41" fontId="64" fillId="0" borderId="2" xfId="45" applyNumberFormat="1" applyFont="1" applyFill="1" applyBorder="1" applyAlignment="1" applyProtection="1">
      <alignment vertical="top"/>
    </xf>
    <xf numFmtId="41" fontId="64" fillId="0" borderId="2" xfId="45" applyNumberFormat="1" applyFont="1" applyBorder="1" applyAlignment="1" applyProtection="1">
      <alignment vertical="top"/>
    </xf>
    <xf numFmtId="41" fontId="38" fillId="0" borderId="0" xfId="79" applyNumberFormat="1" applyFont="1" applyFill="1" applyBorder="1" applyAlignment="1">
      <alignment horizontal="left" vertical="center"/>
    </xf>
    <xf numFmtId="0" fontId="35" fillId="0" borderId="0" xfId="80" applyNumberFormat="1" applyFont="1" applyFill="1" applyBorder="1" applyProtection="1">
      <protection locked="0"/>
    </xf>
    <xf numFmtId="41" fontId="35" fillId="0" borderId="0" xfId="80" applyNumberFormat="1" applyFont="1" applyFill="1" applyBorder="1" applyProtection="1">
      <protection locked="0"/>
    </xf>
    <xf numFmtId="41" fontId="35" fillId="0" borderId="0" xfId="19" applyNumberFormat="1" applyFont="1" applyFill="1" applyBorder="1" applyAlignment="1" applyProtection="1">
      <alignment wrapText="1"/>
      <protection locked="0"/>
    </xf>
    <xf numFmtId="0" fontId="38" fillId="0" borderId="0" xfId="78" applyNumberFormat="1" applyFont="1" applyFill="1" applyBorder="1" applyAlignment="1">
      <alignment vertical="top" wrapText="1"/>
    </xf>
    <xf numFmtId="41" fontId="38" fillId="0" borderId="0" xfId="78" applyNumberFormat="1" applyFont="1" applyFill="1" applyBorder="1" applyAlignment="1">
      <alignment vertical="top" wrapText="1"/>
    </xf>
    <xf numFmtId="41" fontId="35" fillId="0" borderId="0" xfId="78" applyNumberFormat="1" applyFont="1" applyFill="1" applyBorder="1" applyAlignment="1">
      <alignment vertical="top" wrapText="1"/>
    </xf>
    <xf numFmtId="0" fontId="61" fillId="0" borderId="0" xfId="0" applyNumberFormat="1" applyFont="1" applyFill="1" applyBorder="1" applyAlignment="1">
      <alignment horizontal="center"/>
    </xf>
    <xf numFmtId="41" fontId="35" fillId="0" borderId="0" xfId="0" applyNumberFormat="1" applyFont="1" applyFill="1" applyBorder="1"/>
    <xf numFmtId="0" fontId="35" fillId="0" borderId="0" xfId="78" applyNumberFormat="1" applyFont="1" applyFill="1" applyBorder="1" applyAlignment="1">
      <alignment vertical="top" wrapText="1"/>
    </xf>
    <xf numFmtId="41" fontId="40" fillId="0" borderId="0" xfId="78" applyNumberFormat="1" applyFont="1" applyFill="1" applyBorder="1" applyAlignment="1">
      <alignment vertical="top" wrapText="1"/>
    </xf>
    <xf numFmtId="0" fontId="69" fillId="0" borderId="0" xfId="78" applyNumberFormat="1" applyFont="1" applyFill="1" applyBorder="1" applyAlignment="1">
      <alignment vertical="top" wrapText="1"/>
    </xf>
    <xf numFmtId="0" fontId="35" fillId="0" borderId="0" xfId="78" applyNumberFormat="1" applyFont="1" applyFill="1" applyBorder="1"/>
    <xf numFmtId="41" fontId="35" fillId="0" borderId="0" xfId="78" applyNumberFormat="1" applyFont="1" applyFill="1" applyBorder="1"/>
    <xf numFmtId="3" fontId="70" fillId="0" borderId="2" xfId="81" applyNumberFormat="1" applyFont="1" applyBorder="1" applyAlignment="1">
      <alignment horizontal="center"/>
    </xf>
    <xf numFmtId="43" fontId="71" fillId="0" borderId="0" xfId="19" applyFont="1"/>
    <xf numFmtId="3" fontId="71" fillId="0" borderId="0" xfId="82" applyNumberFormat="1" applyFont="1" applyAlignment="1">
      <alignment horizontal="center"/>
    </xf>
    <xf numFmtId="3" fontId="74" fillId="0" borderId="0" xfId="82" applyNumberFormat="1" applyFont="1" applyAlignment="1">
      <alignment horizontal="center"/>
    </xf>
    <xf numFmtId="180" fontId="71" fillId="0" borderId="0" xfId="19" applyNumberFormat="1" applyFont="1" applyAlignment="1">
      <alignment horizontal="right"/>
    </xf>
    <xf numFmtId="180" fontId="71" fillId="6" borderId="9" xfId="19" applyNumberFormat="1" applyFont="1" applyFill="1" applyBorder="1" applyAlignment="1">
      <alignment horizontal="right"/>
    </xf>
    <xf numFmtId="180" fontId="71" fillId="6" borderId="7" xfId="19" applyNumberFormat="1" applyFont="1" applyFill="1" applyBorder="1" applyAlignment="1">
      <alignment horizontal="right"/>
    </xf>
    <xf numFmtId="180" fontId="71" fillId="0" borderId="0" xfId="19" applyNumberFormat="1" applyFont="1" applyFill="1" applyAlignment="1">
      <alignment horizontal="right"/>
    </xf>
    <xf numFmtId="3" fontId="71" fillId="0" borderId="0" xfId="82" applyNumberFormat="1" applyFont="1" applyFill="1"/>
    <xf numFmtId="180" fontId="70" fillId="0" borderId="8" xfId="19" applyNumberFormat="1" applyFont="1" applyFill="1" applyBorder="1" applyAlignment="1">
      <alignment horizontal="center"/>
    </xf>
    <xf numFmtId="180" fontId="71" fillId="0" borderId="0" xfId="19" applyNumberFormat="1" applyFont="1" applyFill="1" applyBorder="1" applyAlignment="1">
      <alignment horizontal="right"/>
    </xf>
    <xf numFmtId="3" fontId="74" fillId="0" borderId="0" xfId="82" applyNumberFormat="1" applyFont="1"/>
    <xf numFmtId="3" fontId="72" fillId="0" borderId="0" xfId="82" applyNumberFormat="1" applyFont="1"/>
    <xf numFmtId="14" fontId="71" fillId="0" borderId="0" xfId="82" applyNumberFormat="1" applyFont="1" applyAlignment="1">
      <alignment horizontal="center"/>
    </xf>
    <xf numFmtId="180" fontId="70" fillId="0" borderId="0" xfId="19" applyNumberFormat="1" applyFont="1" applyFill="1" applyBorder="1" applyAlignment="1">
      <alignment horizontal="center"/>
    </xf>
    <xf numFmtId="180" fontId="71" fillId="0" borderId="8" xfId="19" applyNumberFormat="1" applyFont="1" applyFill="1" applyBorder="1" applyAlignment="1">
      <alignment horizontal="center"/>
    </xf>
    <xf numFmtId="43" fontId="71" fillId="0" borderId="0" xfId="19" applyFont="1" applyFill="1" applyAlignment="1">
      <alignment horizontal="right"/>
    </xf>
    <xf numFmtId="43" fontId="71" fillId="6" borderId="7" xfId="19" applyFont="1" applyFill="1" applyBorder="1" applyAlignment="1">
      <alignment horizontal="right"/>
    </xf>
    <xf numFmtId="3" fontId="70" fillId="0" borderId="0" xfId="82" applyNumberFormat="1" applyFont="1"/>
    <xf numFmtId="3" fontId="71" fillId="0" borderId="8" xfId="82" applyNumberFormat="1" applyFont="1" applyBorder="1" applyAlignment="1">
      <alignment horizontal="center"/>
    </xf>
    <xf numFmtId="3" fontId="71" fillId="0" borderId="7" xfId="82" applyNumberFormat="1" applyFont="1" applyBorder="1"/>
    <xf numFmtId="43" fontId="71" fillId="0" borderId="7" xfId="19" applyFont="1" applyBorder="1"/>
    <xf numFmtId="41" fontId="43" fillId="0" borderId="0" xfId="45" applyNumberFormat="1" applyFont="1" applyFill="1" applyAlignment="1" applyProtection="1">
      <alignment vertical="top"/>
    </xf>
    <xf numFmtId="41" fontId="35" fillId="6" borderId="0" xfId="46" applyNumberFormat="1" applyFont="1" applyFill="1" applyBorder="1" applyAlignment="1"/>
    <xf numFmtId="3" fontId="70" fillId="0" borderId="0" xfId="82" applyNumberFormat="1" applyFont="1" applyFill="1"/>
    <xf numFmtId="43" fontId="71" fillId="0" borderId="0" xfId="19" applyFont="1" applyFill="1" applyBorder="1" applyAlignment="1">
      <alignment horizontal="right"/>
    </xf>
    <xf numFmtId="41" fontId="61" fillId="6" borderId="0" xfId="46" applyNumberFormat="1" applyFont="1" applyFill="1" applyBorder="1" applyAlignment="1"/>
    <xf numFmtId="41" fontId="61" fillId="0" borderId="0" xfId="46" applyNumberFormat="1" applyFont="1" applyFill="1" applyBorder="1" applyAlignment="1"/>
    <xf numFmtId="41" fontId="38" fillId="6" borderId="0" xfId="45" applyNumberFormat="1" applyFont="1" applyFill="1" applyBorder="1" applyAlignment="1" applyProtection="1">
      <alignment vertical="top"/>
    </xf>
    <xf numFmtId="41" fontId="5" fillId="0" borderId="0" xfId="81" applyNumberFormat="1" applyFont="1" applyFill="1" applyAlignment="1"/>
    <xf numFmtId="41" fontId="38" fillId="0" borderId="0" xfId="19" applyNumberFormat="1" applyFont="1" applyFill="1" applyBorder="1" applyAlignment="1">
      <alignment horizontal="right" vertical="top" wrapText="1"/>
    </xf>
    <xf numFmtId="41" fontId="38" fillId="0" borderId="0" xfId="46" applyNumberFormat="1" applyFont="1" applyFill="1" applyBorder="1" applyAlignment="1">
      <alignment horizontal="right" vertical="top" wrapText="1"/>
    </xf>
    <xf numFmtId="41" fontId="35" fillId="0" borderId="0" xfId="19" applyNumberFormat="1" applyFont="1" applyFill="1" applyBorder="1" applyAlignment="1">
      <alignment horizontal="right" vertical="top" wrapText="1"/>
    </xf>
    <xf numFmtId="41" fontId="35" fillId="0" borderId="0" xfId="46" applyNumberFormat="1" applyFont="1" applyFill="1" applyBorder="1" applyAlignment="1">
      <alignment horizontal="right" vertical="top" wrapText="1"/>
    </xf>
    <xf numFmtId="41" fontId="38" fillId="0" borderId="7" xfId="19" applyNumberFormat="1" applyFont="1" applyFill="1" applyBorder="1" applyAlignment="1">
      <alignment horizontal="right" vertical="top" wrapText="1"/>
    </xf>
    <xf numFmtId="41" fontId="49" fillId="0" borderId="0" xfId="19" applyNumberFormat="1" applyFont="1" applyFill="1" applyBorder="1" applyAlignment="1">
      <alignment horizontal="right" vertical="top" wrapText="1"/>
    </xf>
    <xf numFmtId="41" fontId="49" fillId="0" borderId="0" xfId="46" applyNumberFormat="1" applyFont="1" applyFill="1" applyBorder="1" applyAlignment="1">
      <alignment horizontal="right" vertical="top" wrapText="1"/>
    </xf>
    <xf numFmtId="41" fontId="38" fillId="0" borderId="9" xfId="19" applyNumberFormat="1" applyFont="1" applyFill="1" applyBorder="1" applyAlignment="1">
      <alignment horizontal="right" vertical="top" wrapText="1"/>
    </xf>
    <xf numFmtId="41" fontId="38" fillId="0" borderId="0" xfId="46" applyNumberFormat="1" applyFont="1" applyBorder="1" applyAlignment="1">
      <alignment horizontal="right" wrapText="1"/>
    </xf>
    <xf numFmtId="41" fontId="35" fillId="0" borderId="0" xfId="46" applyNumberFormat="1" applyFont="1" applyBorder="1" applyAlignment="1">
      <alignment horizontal="right" wrapText="1"/>
    </xf>
    <xf numFmtId="41" fontId="43" fillId="0" borderId="0" xfId="46" applyNumberFormat="1" applyFont="1" applyBorder="1" applyAlignment="1">
      <alignment horizontal="right" wrapText="1"/>
    </xf>
    <xf numFmtId="41" fontId="38" fillId="0" borderId="7" xfId="46" applyNumberFormat="1" applyFont="1" applyFill="1" applyBorder="1" applyAlignment="1">
      <alignment horizontal="right" wrapText="1"/>
    </xf>
    <xf numFmtId="41" fontId="38" fillId="0" borderId="0" xfId="19" applyNumberFormat="1" applyFont="1" applyAlignment="1">
      <alignment horizontal="left"/>
    </xf>
    <xf numFmtId="41" fontId="40" fillId="0" borderId="0" xfId="46" applyNumberFormat="1" applyFont="1" applyAlignment="1">
      <alignment horizontal="left" vertical="top"/>
    </xf>
    <xf numFmtId="49" fontId="38" fillId="0" borderId="0" xfId="45" applyNumberFormat="1" applyFont="1" applyBorder="1" applyAlignment="1" applyProtection="1">
      <alignment horizontal="center" wrapText="1"/>
    </xf>
    <xf numFmtId="0" fontId="35" fillId="0" borderId="0" xfId="0" applyFont="1"/>
    <xf numFmtId="0" fontId="38" fillId="0" borderId="0" xfId="0" applyFont="1"/>
    <xf numFmtId="0" fontId="35" fillId="0" borderId="8" xfId="0" applyFont="1" applyBorder="1"/>
    <xf numFmtId="180" fontId="38" fillId="0" borderId="0" xfId="19" applyNumberFormat="1" applyFont="1" applyAlignment="1">
      <alignment horizontal="right" wrapText="1"/>
    </xf>
    <xf numFmtId="0" fontId="43" fillId="0" borderId="0" xfId="0" applyFont="1"/>
    <xf numFmtId="41" fontId="49" fillId="0" borderId="0" xfId="45" applyNumberFormat="1" applyFont="1" applyBorder="1" applyAlignment="1" applyProtection="1">
      <alignment horizontal="right" vertical="top" wrapText="1"/>
    </xf>
    <xf numFmtId="41" fontId="35" fillId="0" borderId="0" xfId="45" applyNumberFormat="1" applyFont="1" applyBorder="1" applyAlignment="1" applyProtection="1">
      <alignment horizontal="right" vertical="top" wrapText="1"/>
    </xf>
    <xf numFmtId="41" fontId="35" fillId="0" borderId="0" xfId="45" applyNumberFormat="1" applyFont="1" applyFill="1" applyBorder="1" applyAlignment="1" applyProtection="1">
      <alignment horizontal="right" vertical="top" wrapText="1"/>
    </xf>
    <xf numFmtId="41" fontId="35" fillId="0" borderId="8" xfId="45" applyNumberFormat="1" applyFont="1" applyBorder="1" applyAlignment="1" applyProtection="1">
      <alignment horizontal="right" vertical="top" wrapText="1"/>
    </xf>
    <xf numFmtId="41" fontId="49" fillId="0" borderId="8" xfId="45" applyNumberFormat="1" applyFont="1" applyBorder="1" applyAlignment="1" applyProtection="1">
      <alignment horizontal="right" vertical="top" wrapText="1"/>
    </xf>
    <xf numFmtId="41" fontId="38" fillId="0" borderId="0" xfId="45" applyNumberFormat="1" applyFont="1" applyBorder="1" applyAlignment="1" applyProtection="1">
      <alignment horizontal="right" vertical="top" wrapText="1"/>
    </xf>
    <xf numFmtId="41" fontId="35" fillId="0" borderId="0" xfId="45" applyNumberFormat="1" applyFont="1" applyAlignment="1" applyProtection="1">
      <alignment horizontal="right" vertical="top" wrapText="1"/>
    </xf>
    <xf numFmtId="0" fontId="35" fillId="0" borderId="0" xfId="45" applyFont="1" applyBorder="1" applyAlignment="1" applyProtection="1">
      <alignment horizontal="right" vertical="top" wrapText="1"/>
    </xf>
    <xf numFmtId="0" fontId="35" fillId="0" borderId="10" xfId="45" applyFont="1" applyBorder="1" applyAlignment="1" applyProtection="1">
      <alignment horizontal="right" vertical="top" wrapText="1"/>
    </xf>
    <xf numFmtId="41" fontId="38" fillId="0" borderId="7" xfId="45" applyNumberFormat="1" applyFont="1" applyBorder="1" applyAlignment="1" applyProtection="1">
      <alignment horizontal="right" vertical="top" wrapText="1"/>
    </xf>
    <xf numFmtId="0" fontId="49" fillId="0" borderId="0" xfId="0" applyFont="1"/>
    <xf numFmtId="0" fontId="39" fillId="0" borderId="0" xfId="0" applyFont="1"/>
    <xf numFmtId="180" fontId="39" fillId="0" borderId="0" xfId="19" applyNumberFormat="1" applyFont="1" applyAlignment="1">
      <alignment horizontal="right" wrapText="1"/>
    </xf>
    <xf numFmtId="180" fontId="46" fillId="0" borderId="0" xfId="19" applyNumberFormat="1" applyFont="1" applyAlignment="1">
      <alignment horizontal="right" wrapText="1"/>
    </xf>
    <xf numFmtId="180" fontId="49" fillId="4" borderId="8" xfId="19" applyNumberFormat="1" applyFont="1" applyFill="1" applyBorder="1" applyAlignment="1" applyProtection="1">
      <alignment horizontal="right" vertical="top" wrapText="1"/>
    </xf>
    <xf numFmtId="180" fontId="38" fillId="4" borderId="7" xfId="19" applyNumberFormat="1" applyFont="1" applyFill="1" applyBorder="1" applyAlignment="1" applyProtection="1">
      <alignment horizontal="right" vertical="top" wrapText="1"/>
    </xf>
    <xf numFmtId="41" fontId="49" fillId="0" borderId="0" xfId="45" applyNumberFormat="1" applyFont="1" applyBorder="1" applyAlignment="1" applyProtection="1">
      <alignment horizontal="center" vertical="top"/>
    </xf>
    <xf numFmtId="41" fontId="35" fillId="0" borderId="0" xfId="45" applyNumberFormat="1" applyFont="1" applyBorder="1" applyAlignment="1" applyProtection="1">
      <alignment horizontal="center" vertical="top"/>
    </xf>
    <xf numFmtId="180" fontId="35" fillId="0" borderId="0" xfId="19" applyNumberFormat="1" applyFont="1" applyAlignment="1" applyProtection="1">
      <alignment horizontal="right" vertical="top" wrapText="1"/>
    </xf>
    <xf numFmtId="180" fontId="38" fillId="0" borderId="0" xfId="19" applyNumberFormat="1" applyFont="1" applyAlignment="1" applyProtection="1">
      <alignment horizontal="right" vertical="top" wrapText="1"/>
    </xf>
    <xf numFmtId="180" fontId="38" fillId="0" borderId="0" xfId="19" applyNumberFormat="1" applyFont="1" applyBorder="1" applyAlignment="1" applyProtection="1">
      <alignment horizontal="right" wrapText="1"/>
    </xf>
    <xf numFmtId="180" fontId="38" fillId="4" borderId="8" xfId="19" applyNumberFormat="1" applyFont="1" applyFill="1" applyBorder="1" applyAlignment="1" applyProtection="1">
      <alignment horizontal="right" vertical="center" wrapText="1"/>
    </xf>
    <xf numFmtId="180" fontId="35" fillId="0" borderId="0" xfId="19" applyNumberFormat="1" applyFont="1" applyBorder="1" applyAlignment="1" applyProtection="1">
      <alignment horizontal="right" vertical="top" wrapText="1"/>
    </xf>
    <xf numFmtId="180" fontId="38" fillId="0" borderId="0" xfId="19" applyNumberFormat="1" applyFont="1" applyBorder="1" applyAlignment="1" applyProtection="1">
      <alignment horizontal="right" vertical="top" wrapText="1"/>
    </xf>
    <xf numFmtId="180" fontId="49" fillId="0" borderId="0" xfId="19" applyNumberFormat="1" applyFont="1" applyBorder="1" applyAlignment="1" applyProtection="1">
      <alignment horizontal="right" vertical="top" wrapText="1"/>
    </xf>
    <xf numFmtId="180" fontId="35" fillId="0" borderId="0" xfId="19" applyNumberFormat="1" applyFont="1" applyFill="1" applyBorder="1" applyAlignment="1" applyProtection="1">
      <alignment horizontal="right" vertical="top" wrapText="1"/>
    </xf>
    <xf numFmtId="180" fontId="35" fillId="0" borderId="10" xfId="19" applyNumberFormat="1" applyFont="1" applyBorder="1" applyAlignment="1" applyProtection="1">
      <alignment horizontal="right" vertical="top" wrapText="1"/>
    </xf>
    <xf numFmtId="180" fontId="38" fillId="0" borderId="0" xfId="19" applyNumberFormat="1" applyFont="1" applyFill="1" applyBorder="1" applyAlignment="1" applyProtection="1">
      <alignment horizontal="right" vertical="top" wrapText="1"/>
    </xf>
    <xf numFmtId="180" fontId="40" fillId="0" borderId="0" xfId="19" applyNumberFormat="1" applyFont="1" applyAlignment="1">
      <alignment horizontal="right" vertical="top" wrapText="1"/>
    </xf>
    <xf numFmtId="180" fontId="38" fillId="0" borderId="0" xfId="0" applyNumberFormat="1" applyFont="1"/>
    <xf numFmtId="41" fontId="38" fillId="0" borderId="0" xfId="0" applyNumberFormat="1" applyFont="1"/>
    <xf numFmtId="0" fontId="35" fillId="0" borderId="0" xfId="0" applyFont="1" applyBorder="1" applyAlignment="1">
      <alignment horizontal="center"/>
    </xf>
    <xf numFmtId="180" fontId="39" fillId="0" borderId="0" xfId="19" applyNumberFormat="1" applyFont="1" applyBorder="1" applyAlignment="1">
      <alignment horizontal="right" wrapText="1"/>
    </xf>
    <xf numFmtId="0" fontId="46" fillId="0" borderId="0" xfId="0" applyFont="1"/>
    <xf numFmtId="0" fontId="39" fillId="0" borderId="0" xfId="0" applyFont="1" applyAlignment="1">
      <alignment horizontal="left" wrapText="1"/>
    </xf>
    <xf numFmtId="0" fontId="76" fillId="0" borderId="0" xfId="0" applyFont="1"/>
    <xf numFmtId="0" fontId="77" fillId="0" borderId="0" xfId="45" applyNumberFormat="1" applyFont="1" applyFill="1" applyAlignment="1">
      <alignment horizontal="left" wrapText="1"/>
    </xf>
    <xf numFmtId="180" fontId="76" fillId="0" borderId="0" xfId="19" applyNumberFormat="1" applyFont="1" applyAlignment="1">
      <alignment horizontal="right" wrapText="1"/>
    </xf>
    <xf numFmtId="0" fontId="78" fillId="0" borderId="0" xfId="45" applyNumberFormat="1" applyFont="1" applyFill="1" applyAlignment="1">
      <alignment horizontal="left" wrapText="1"/>
    </xf>
    <xf numFmtId="180" fontId="79" fillId="0" borderId="0" xfId="19" applyNumberFormat="1" applyFont="1" applyAlignment="1">
      <alignment horizontal="right" wrapText="1"/>
    </xf>
    <xf numFmtId="0" fontId="80" fillId="0" borderId="0" xfId="45" applyNumberFormat="1" applyFont="1" applyFill="1" applyAlignment="1">
      <alignment horizontal="left" wrapText="1"/>
    </xf>
    <xf numFmtId="180" fontId="79" fillId="0" borderId="0" xfId="19" applyNumberFormat="1" applyFont="1" applyBorder="1" applyAlignment="1">
      <alignment horizontal="right" wrapText="1"/>
    </xf>
    <xf numFmtId="0" fontId="81" fillId="0" borderId="0" xfId="0" applyFont="1"/>
    <xf numFmtId="0" fontId="82" fillId="0" borderId="0" xfId="45" applyNumberFormat="1" applyFont="1" applyFill="1" applyAlignment="1">
      <alignment horizontal="left" wrapText="1"/>
    </xf>
    <xf numFmtId="180" fontId="81" fillId="0" borderId="0" xfId="19" applyNumberFormat="1" applyFont="1" applyAlignment="1">
      <alignment horizontal="right" wrapText="1"/>
    </xf>
    <xf numFmtId="0" fontId="83" fillId="0" borderId="0" xfId="45" applyNumberFormat="1" applyFont="1" applyFill="1" applyAlignment="1">
      <alignment horizontal="left" wrapText="1"/>
    </xf>
    <xf numFmtId="0" fontId="38" fillId="0" borderId="8" xfId="0" applyFont="1" applyBorder="1"/>
    <xf numFmtId="180" fontId="39" fillId="0" borderId="0" xfId="19" applyNumberFormat="1" applyFont="1" applyBorder="1" applyAlignment="1">
      <alignment horizontal="right" wrapText="1"/>
    </xf>
    <xf numFmtId="180" fontId="39" fillId="0" borderId="0" xfId="19" applyNumberFormat="1" applyFont="1" applyAlignment="1">
      <alignment horizontal="right" wrapText="1"/>
    </xf>
    <xf numFmtId="180" fontId="39" fillId="0" borderId="0" xfId="19" applyNumberFormat="1" applyFont="1" applyAlignment="1">
      <alignment horizontal="right" wrapText="1"/>
    </xf>
    <xf numFmtId="180" fontId="39" fillId="0" borderId="0" xfId="19" applyNumberFormat="1" applyFont="1" applyBorder="1" applyAlignment="1">
      <alignment horizontal="right" wrapText="1"/>
    </xf>
    <xf numFmtId="180" fontId="46" fillId="0" borderId="0" xfId="19" applyNumberFormat="1" applyFont="1" applyBorder="1" applyAlignment="1">
      <alignment horizontal="right" wrapText="1"/>
    </xf>
    <xf numFmtId="180" fontId="64" fillId="0" borderId="0" xfId="19" applyNumberFormat="1" applyFont="1" applyBorder="1" applyAlignment="1">
      <alignment horizontal="right" wrapText="1"/>
    </xf>
    <xf numFmtId="0" fontId="35" fillId="0" borderId="0" xfId="0" applyFont="1" applyAlignment="1">
      <alignment horizontal="right" wrapText="1"/>
    </xf>
    <xf numFmtId="180" fontId="35" fillId="0" borderId="0" xfId="0" applyNumberFormat="1" applyFont="1"/>
    <xf numFmtId="0" fontId="84" fillId="0" borderId="0" xfId="45" applyNumberFormat="1" applyFont="1" applyFill="1" applyAlignment="1">
      <alignment horizontal="left" wrapText="1"/>
    </xf>
    <xf numFmtId="180" fontId="35" fillId="0" borderId="0" xfId="19" applyNumberFormat="1" applyFont="1" applyAlignment="1">
      <alignment horizontal="right" wrapText="1"/>
    </xf>
    <xf numFmtId="180" fontId="46" fillId="0" borderId="0" xfId="19" applyNumberFormat="1" applyFont="1" applyBorder="1" applyAlignment="1">
      <alignment horizontal="right" wrapText="1"/>
    </xf>
    <xf numFmtId="180" fontId="39" fillId="0" borderId="0" xfId="19" applyNumberFormat="1" applyFont="1" applyAlignment="1">
      <alignment horizontal="right" wrapText="1"/>
    </xf>
    <xf numFmtId="180" fontId="38" fillId="0" borderId="0" xfId="19" applyNumberFormat="1" applyFont="1" applyBorder="1" applyAlignment="1">
      <alignment horizontal="right" wrapText="1"/>
    </xf>
    <xf numFmtId="0" fontId="35" fillId="0" borderId="0" xfId="0" applyFont="1" applyAlignment="1">
      <alignment vertical="center"/>
    </xf>
    <xf numFmtId="0" fontId="35" fillId="0" borderId="0" xfId="0" applyFont="1" applyAlignment="1">
      <alignment horizontal="right" vertical="center" wrapText="1"/>
    </xf>
    <xf numFmtId="0" fontId="42" fillId="0" borderId="0" xfId="0" applyFont="1"/>
    <xf numFmtId="0" fontId="38" fillId="0" borderId="0" xfId="45" applyNumberFormat="1" applyFont="1" applyFill="1" applyAlignment="1"/>
    <xf numFmtId="41" fontId="35" fillId="0" borderId="0" xfId="46" quotePrefix="1" applyNumberFormat="1" applyFont="1" applyFill="1" applyBorder="1" applyAlignment="1">
      <alignment vertical="top"/>
    </xf>
    <xf numFmtId="180" fontId="85" fillId="0" borderId="0" xfId="19" applyNumberFormat="1" applyFont="1" applyAlignment="1">
      <alignment horizontal="right" wrapText="1"/>
    </xf>
    <xf numFmtId="180" fontId="85" fillId="0" borderId="0" xfId="19" applyNumberFormat="1" applyFont="1" applyAlignment="1">
      <alignment wrapText="1"/>
    </xf>
    <xf numFmtId="0" fontId="85" fillId="0" borderId="0" xfId="0" applyFont="1"/>
    <xf numFmtId="0" fontId="86" fillId="0" borderId="0" xfId="45" applyNumberFormat="1" applyFont="1" applyFill="1" applyAlignment="1">
      <alignment horizontal="left" wrapText="1"/>
    </xf>
    <xf numFmtId="14" fontId="35" fillId="0" borderId="0" xfId="0" applyNumberFormat="1" applyFont="1" applyBorder="1"/>
    <xf numFmtId="3" fontId="70" fillId="0" borderId="8" xfId="81" applyNumberFormat="1" applyFont="1" applyBorder="1"/>
    <xf numFmtId="3" fontId="71" fillId="0" borderId="8" xfId="81" applyNumberFormat="1" applyFont="1" applyBorder="1"/>
    <xf numFmtId="3" fontId="71" fillId="0" borderId="8" xfId="81" applyNumberFormat="1" applyFont="1" applyFill="1" applyBorder="1" applyAlignment="1"/>
    <xf numFmtId="41" fontId="71" fillId="0" borderId="0" xfId="81" applyNumberFormat="1" applyFont="1" applyAlignment="1">
      <alignment horizontal="right" wrapText="1"/>
    </xf>
    <xf numFmtId="41" fontId="5" fillId="0" borderId="0" xfId="81" applyNumberFormat="1" applyFont="1" applyFill="1" applyAlignment="1">
      <alignment horizontal="right" wrapText="1"/>
    </xf>
    <xf numFmtId="41" fontId="70" fillId="0" borderId="13" xfId="81" applyNumberFormat="1" applyFont="1" applyBorder="1" applyAlignment="1">
      <alignment horizontal="right" wrapText="1"/>
    </xf>
    <xf numFmtId="41" fontId="70" fillId="0" borderId="0" xfId="81" applyNumberFormat="1" applyFont="1" applyAlignment="1">
      <alignment horizontal="right" wrapText="1"/>
    </xf>
    <xf numFmtId="3" fontId="60" fillId="8" borderId="0" xfId="81" applyNumberFormat="1" applyFont="1" applyFill="1" applyAlignment="1">
      <alignment horizontal="center"/>
    </xf>
    <xf numFmtId="0" fontId="60" fillId="0" borderId="0" xfId="45" applyFont="1" applyFill="1" applyBorder="1" applyAlignment="1" applyProtection="1">
      <alignment vertical="top"/>
    </xf>
    <xf numFmtId="180" fontId="60" fillId="0" borderId="0" xfId="19" applyNumberFormat="1" applyFont="1" applyFill="1" applyBorder="1" applyAlignment="1" applyProtection="1">
      <alignment horizontal="right" vertical="top" wrapText="1"/>
    </xf>
    <xf numFmtId="41" fontId="60" fillId="0" borderId="0" xfId="45" applyNumberFormat="1" applyFont="1" applyFill="1" applyBorder="1" applyAlignment="1" applyProtection="1">
      <alignment vertical="top"/>
    </xf>
    <xf numFmtId="180" fontId="81" fillId="0" borderId="0" xfId="19" applyNumberFormat="1" applyFont="1" applyAlignment="1">
      <alignment wrapText="1"/>
    </xf>
    <xf numFmtId="180" fontId="76" fillId="0" borderId="0" xfId="19" applyNumberFormat="1" applyFont="1" applyAlignment="1">
      <alignment wrapText="1"/>
    </xf>
    <xf numFmtId="0" fontId="79" fillId="0" borderId="0" xfId="0" applyFont="1"/>
    <xf numFmtId="180" fontId="79" fillId="0" borderId="0" xfId="19" applyNumberFormat="1" applyFont="1" applyAlignment="1">
      <alignment wrapText="1"/>
    </xf>
    <xf numFmtId="0" fontId="39" fillId="0" borderId="0" xfId="0" applyFont="1" applyAlignment="1">
      <alignment wrapText="1"/>
    </xf>
    <xf numFmtId="3" fontId="70" fillId="0" borderId="0" xfId="81" applyNumberFormat="1" applyFont="1" applyBorder="1" applyAlignment="1"/>
    <xf numFmtId="3" fontId="71" fillId="0" borderId="0" xfId="81" applyNumberFormat="1" applyFont="1" applyBorder="1" applyAlignment="1"/>
    <xf numFmtId="180" fontId="39" fillId="0" borderId="0" xfId="19" applyNumberFormat="1" applyFont="1" applyAlignment="1">
      <alignment horizontal="right" wrapText="1"/>
    </xf>
    <xf numFmtId="180" fontId="81" fillId="0" borderId="0" xfId="19" applyNumberFormat="1" applyFont="1" applyAlignment="1">
      <alignment horizontal="right" wrapText="1"/>
    </xf>
    <xf numFmtId="3" fontId="70" fillId="0" borderId="8" xfId="81" applyNumberFormat="1" applyFont="1" applyBorder="1" applyAlignment="1"/>
    <xf numFmtId="3" fontId="70" fillId="0" borderId="15" xfId="81" applyNumberFormat="1" applyFont="1" applyBorder="1" applyAlignment="1">
      <alignment horizontal="left"/>
    </xf>
    <xf numFmtId="3" fontId="70" fillId="0" borderId="15" xfId="81" applyNumberFormat="1" applyFont="1" applyBorder="1" applyAlignment="1"/>
    <xf numFmtId="180" fontId="81" fillId="0" borderId="0" xfId="19" applyNumberFormat="1" applyFont="1" applyAlignment="1">
      <alignment horizontal="right" wrapText="1"/>
    </xf>
    <xf numFmtId="0" fontId="35" fillId="0" borderId="0" xfId="0" applyFont="1" applyAlignment="1">
      <alignment horizontal="justify" vertical="top" wrapText="1"/>
    </xf>
    <xf numFmtId="180" fontId="35" fillId="0" borderId="0" xfId="19" applyNumberFormat="1" applyFont="1" applyAlignment="1">
      <alignment horizontal="right" wrapText="1"/>
    </xf>
    <xf numFmtId="180" fontId="46" fillId="0" borderId="0" xfId="19" applyNumberFormat="1" applyFont="1" applyBorder="1" applyAlignment="1">
      <alignment horizontal="right" wrapText="1"/>
    </xf>
    <xf numFmtId="0" fontId="38" fillId="0" borderId="0" xfId="0" applyFont="1" applyAlignment="1">
      <alignment horizontal="justify" vertical="top" wrapText="1"/>
    </xf>
    <xf numFmtId="0" fontId="35" fillId="0" borderId="0" xfId="0" applyFont="1" applyAlignment="1"/>
    <xf numFmtId="3" fontId="70" fillId="0" borderId="15" xfId="81" applyNumberFormat="1" applyFont="1" applyBorder="1" applyAlignment="1">
      <alignment horizontal="right"/>
    </xf>
    <xf numFmtId="3" fontId="70" fillId="0" borderId="14" xfId="81" applyNumberFormat="1" applyFont="1" applyBorder="1" applyAlignment="1">
      <alignment horizontal="right"/>
    </xf>
    <xf numFmtId="3" fontId="71" fillId="0" borderId="0" xfId="81" applyNumberFormat="1" applyFont="1" applyBorder="1" applyAlignment="1">
      <alignment horizontal="center"/>
    </xf>
    <xf numFmtId="180" fontId="76" fillId="0" borderId="0" xfId="0" applyNumberFormat="1" applyFont="1"/>
    <xf numFmtId="180" fontId="85" fillId="0" borderId="0" xfId="0" applyNumberFormat="1" applyFont="1"/>
    <xf numFmtId="180" fontId="81" fillId="0" borderId="0" xfId="19" applyNumberFormat="1" applyFont="1" applyAlignment="1">
      <alignment horizontal="right" wrapText="1"/>
    </xf>
    <xf numFmtId="0" fontId="35" fillId="0" borderId="0" xfId="0" applyFont="1" applyAlignment="1">
      <alignment horizontal="justify" vertical="top" wrapText="1"/>
    </xf>
    <xf numFmtId="180" fontId="35" fillId="0" borderId="0" xfId="19" applyNumberFormat="1" applyFont="1" applyAlignment="1">
      <alignment horizontal="right" wrapText="1"/>
    </xf>
    <xf numFmtId="180" fontId="38" fillId="0" borderId="13" xfId="19" applyNumberFormat="1" applyFont="1" applyBorder="1" applyAlignment="1">
      <alignment horizontal="right" wrapText="1"/>
    </xf>
    <xf numFmtId="3" fontId="70" fillId="0" borderId="8" xfId="81" applyNumberFormat="1" applyFont="1" applyBorder="1" applyAlignment="1">
      <alignment horizontal="center"/>
    </xf>
    <xf numFmtId="0" fontId="35" fillId="0" borderId="0" xfId="0" applyFont="1" applyAlignment="1"/>
    <xf numFmtId="0" fontId="35" fillId="0" borderId="0" xfId="0" applyFont="1" applyAlignment="1">
      <alignment horizontal="right"/>
    </xf>
    <xf numFmtId="180" fontId="87" fillId="0" borderId="0" xfId="19" applyNumberFormat="1" applyFont="1" applyAlignment="1">
      <alignment wrapText="1"/>
    </xf>
    <xf numFmtId="41" fontId="38" fillId="0" borderId="0" xfId="46" applyNumberFormat="1" applyFont="1" applyAlignment="1">
      <alignment horizontal="center"/>
    </xf>
    <xf numFmtId="49" fontId="49" fillId="0" borderId="0" xfId="0" applyNumberFormat="1" applyFont="1" applyBorder="1" applyAlignment="1">
      <alignment horizontal="center"/>
    </xf>
    <xf numFmtId="41" fontId="38" fillId="0" borderId="11" xfId="46" applyNumberFormat="1" applyFont="1" applyFill="1" applyBorder="1" applyAlignment="1">
      <alignment vertical="top"/>
    </xf>
    <xf numFmtId="180" fontId="38" fillId="0" borderId="0" xfId="19" applyNumberFormat="1" applyFont="1" applyAlignment="1">
      <alignment horizontal="right" wrapText="1"/>
    </xf>
    <xf numFmtId="180" fontId="87" fillId="0" borderId="0" xfId="19" applyNumberFormat="1" applyFont="1" applyAlignment="1"/>
    <xf numFmtId="41" fontId="38" fillId="0" borderId="0" xfId="46" applyNumberFormat="1" applyFont="1" applyAlignment="1">
      <alignment horizontal="left" wrapText="1"/>
    </xf>
    <xf numFmtId="3" fontId="70" fillId="0" borderId="0" xfId="81" applyNumberFormat="1" applyFont="1" applyBorder="1" applyAlignment="1">
      <alignment horizontal="left"/>
    </xf>
    <xf numFmtId="3" fontId="70" fillId="0" borderId="0" xfId="81" applyNumberFormat="1" applyFont="1" applyBorder="1" applyAlignment="1">
      <alignment horizontal="left" wrapText="1"/>
    </xf>
    <xf numFmtId="41" fontId="40" fillId="0" borderId="0" xfId="46" applyNumberFormat="1" applyFont="1" applyFill="1" applyAlignment="1">
      <alignment horizontal="left" wrapText="1"/>
    </xf>
    <xf numFmtId="0" fontId="35" fillId="0" borderId="0" xfId="0" applyFont="1" applyAlignment="1">
      <alignment horizontal="right"/>
    </xf>
    <xf numFmtId="0" fontId="38" fillId="0" borderId="0" xfId="0" applyFont="1" applyFill="1"/>
    <xf numFmtId="180" fontId="71" fillId="0" borderId="0" xfId="19" applyNumberFormat="1" applyFont="1" applyBorder="1" applyAlignment="1">
      <alignment horizontal="right" wrapText="1"/>
    </xf>
    <xf numFmtId="180" fontId="35" fillId="0" borderId="0" xfId="19" applyNumberFormat="1" applyFont="1" applyBorder="1" applyAlignment="1">
      <alignment horizontal="right" wrapText="1"/>
    </xf>
    <xf numFmtId="3" fontId="71" fillId="0" borderId="0" xfId="81" applyNumberFormat="1" applyFont="1" applyBorder="1" applyAlignment="1">
      <alignment horizontal="left" wrapText="1"/>
    </xf>
    <xf numFmtId="41" fontId="76" fillId="0" borderId="0" xfId="0" applyNumberFormat="1" applyFont="1"/>
    <xf numFmtId="41" fontId="35" fillId="0" borderId="0" xfId="46" applyNumberFormat="1" applyFont="1" applyFill="1" applyAlignment="1">
      <alignment horizontal="left" wrapText="1"/>
    </xf>
    <xf numFmtId="41" fontId="40" fillId="0" borderId="0" xfId="46" applyNumberFormat="1" applyFont="1" applyFill="1" applyAlignment="1">
      <alignment horizontal="left"/>
    </xf>
    <xf numFmtId="180" fontId="81" fillId="0" borderId="0" xfId="0" applyNumberFormat="1" applyFont="1"/>
    <xf numFmtId="14" fontId="88" fillId="0" borderId="11" xfId="46" applyNumberFormat="1" applyFont="1" applyFill="1" applyBorder="1" applyAlignment="1"/>
    <xf numFmtId="43" fontId="35" fillId="0" borderId="8" xfId="19" applyFont="1" applyFill="1" applyBorder="1" applyAlignment="1">
      <alignment horizontal="right" wrapText="1"/>
    </xf>
    <xf numFmtId="43" fontId="35" fillId="0" borderId="0" xfId="19" applyFont="1" applyFill="1" applyBorder="1" applyAlignment="1">
      <alignment horizontal="right" wrapText="1"/>
    </xf>
    <xf numFmtId="43" fontId="35" fillId="0" borderId="8" xfId="19" applyFont="1" applyBorder="1" applyAlignment="1" applyProtection="1">
      <alignment horizontal="right" wrapText="1"/>
    </xf>
    <xf numFmtId="43" fontId="35" fillId="0" borderId="0" xfId="19" applyFont="1" applyBorder="1" applyAlignment="1" applyProtection="1">
      <alignment horizontal="right" wrapText="1"/>
    </xf>
    <xf numFmtId="49" fontId="35" fillId="0" borderId="8" xfId="45" applyNumberFormat="1" applyFont="1" applyBorder="1" applyAlignment="1" applyProtection="1">
      <alignment horizontal="right" wrapText="1"/>
    </xf>
    <xf numFmtId="49" fontId="35" fillId="0" borderId="0" xfId="45" applyNumberFormat="1" applyFont="1" applyBorder="1" applyAlignment="1" applyProtection="1">
      <alignment horizontal="right" wrapText="1"/>
    </xf>
    <xf numFmtId="180" fontId="77" fillId="0" borderId="0" xfId="45" applyNumberFormat="1" applyFont="1" applyFill="1" applyAlignment="1">
      <alignment horizontal="left" wrapText="1"/>
    </xf>
    <xf numFmtId="180" fontId="78" fillId="0" borderId="0" xfId="45" applyNumberFormat="1" applyFont="1" applyFill="1" applyAlignment="1">
      <alignment horizontal="left" wrapText="1"/>
    </xf>
    <xf numFmtId="0" fontId="35" fillId="0" borderId="16" xfId="0" applyFont="1" applyBorder="1" applyAlignment="1">
      <alignment horizontal="right"/>
    </xf>
    <xf numFmtId="3" fontId="70" fillId="0" borderId="0" xfId="81" applyNumberFormat="1" applyFont="1" applyBorder="1"/>
    <xf numFmtId="41" fontId="43" fillId="0" borderId="0" xfId="45" applyNumberFormat="1" applyFont="1" applyBorder="1" applyAlignment="1" applyProtection="1">
      <alignment horizontal="right" vertical="top" wrapText="1"/>
    </xf>
    <xf numFmtId="3" fontId="70" fillId="0" borderId="0" xfId="81" applyNumberFormat="1" applyFont="1" applyAlignment="1">
      <alignment horizontal="right"/>
    </xf>
    <xf numFmtId="14" fontId="35" fillId="0" borderId="10" xfId="45" applyNumberFormat="1" applyFont="1" applyBorder="1" applyAlignment="1" applyProtection="1">
      <alignment vertical="top"/>
    </xf>
    <xf numFmtId="180" fontId="39" fillId="0" borderId="0" xfId="19" applyNumberFormat="1" applyFont="1" applyBorder="1" applyAlignment="1">
      <alignment wrapText="1"/>
    </xf>
    <xf numFmtId="41" fontId="43" fillId="0" borderId="0" xfId="46" applyNumberFormat="1" applyFont="1" applyBorder="1" applyAlignment="1">
      <alignment horizontal="left" wrapText="1"/>
    </xf>
    <xf numFmtId="41" fontId="38" fillId="0" borderId="0" xfId="46" applyNumberFormat="1" applyFont="1" applyAlignment="1">
      <alignment horizontal="left" vertical="top"/>
    </xf>
    <xf numFmtId="41" fontId="40" fillId="0" borderId="0" xfId="46" applyNumberFormat="1" applyFont="1" applyFill="1" applyAlignment="1">
      <alignment horizontal="left"/>
    </xf>
    <xf numFmtId="41" fontId="38" fillId="0" borderId="0" xfId="19" applyNumberFormat="1" applyFont="1" applyAlignment="1">
      <alignment horizontal="left"/>
    </xf>
    <xf numFmtId="41" fontId="40" fillId="0" borderId="0" xfId="46" applyNumberFormat="1" applyFont="1" applyFill="1" applyAlignment="1">
      <alignment horizontal="left" vertical="top"/>
    </xf>
    <xf numFmtId="41" fontId="37" fillId="0" borderId="0" xfId="46" applyNumberFormat="1" applyFont="1" applyFill="1" applyAlignment="1">
      <alignment horizontal="center"/>
    </xf>
    <xf numFmtId="41" fontId="44" fillId="0" borderId="0" xfId="46" applyNumberFormat="1" applyFont="1" applyAlignment="1">
      <alignment horizontal="center"/>
    </xf>
    <xf numFmtId="0" fontId="45" fillId="0" borderId="0" xfId="8" applyNumberFormat="1" applyFont="1" applyAlignment="1"/>
    <xf numFmtId="0" fontId="35" fillId="0" borderId="0" xfId="8" applyNumberFormat="1" applyFont="1" applyAlignment="1">
      <alignment horizontal="left"/>
    </xf>
    <xf numFmtId="14" fontId="35" fillId="0" borderId="11" xfId="8" applyNumberFormat="1" applyFont="1" applyBorder="1" applyAlignment="1">
      <alignment horizontal="left"/>
    </xf>
    <xf numFmtId="0" fontId="35" fillId="0" borderId="11" xfId="8" applyNumberFormat="1" applyFont="1" applyBorder="1" applyAlignment="1">
      <alignment horizontal="left"/>
    </xf>
    <xf numFmtId="0" fontId="38" fillId="0" borderId="11" xfId="46" applyNumberFormat="1" applyFont="1" applyBorder="1" applyAlignment="1">
      <alignment horizontal="left"/>
    </xf>
    <xf numFmtId="0" fontId="35" fillId="0" borderId="0" xfId="46" applyNumberFormat="1" applyFont="1" applyBorder="1" applyAlignment="1">
      <alignment horizontal="left"/>
    </xf>
    <xf numFmtId="0" fontId="38" fillId="0" borderId="0" xfId="46" applyNumberFormat="1" applyFont="1" applyBorder="1" applyAlignment="1">
      <alignment horizontal="left"/>
    </xf>
    <xf numFmtId="14" fontId="37" fillId="0" borderId="0" xfId="46" applyNumberFormat="1" applyFont="1" applyFill="1" applyAlignment="1">
      <alignment horizontal="center" vertical="top"/>
    </xf>
    <xf numFmtId="41" fontId="37" fillId="0" borderId="0" xfId="46" applyNumberFormat="1" applyFont="1" applyFill="1" applyAlignment="1">
      <alignment horizontal="center" vertical="top"/>
    </xf>
    <xf numFmtId="41" fontId="40" fillId="0" borderId="0" xfId="19" applyNumberFormat="1" applyFont="1" applyFill="1" applyAlignment="1">
      <alignment horizontal="left" vertical="top"/>
    </xf>
    <xf numFmtId="41" fontId="35" fillId="0" borderId="0" xfId="19" applyNumberFormat="1" applyFont="1" applyFill="1" applyBorder="1" applyAlignment="1">
      <alignment horizontal="left" vertical="top"/>
    </xf>
    <xf numFmtId="41" fontId="35" fillId="0" borderId="0" xfId="46" applyNumberFormat="1" applyFont="1" applyFill="1" applyBorder="1" applyAlignment="1">
      <alignment horizontal="left" vertical="top"/>
    </xf>
    <xf numFmtId="43" fontId="38" fillId="0" borderId="0" xfId="19" applyFont="1" applyFill="1" applyAlignment="1">
      <alignment horizontal="center" vertical="top"/>
    </xf>
    <xf numFmtId="41" fontId="38" fillId="0" borderId="0" xfId="46" applyNumberFormat="1" applyFont="1" applyFill="1" applyBorder="1" applyAlignment="1">
      <alignment horizontal="center" wrapText="1"/>
    </xf>
    <xf numFmtId="14" fontId="37" fillId="0" borderId="0" xfId="45" applyNumberFormat="1" applyFont="1" applyFill="1" applyAlignment="1" applyProtection="1">
      <alignment horizontal="center"/>
    </xf>
    <xf numFmtId="0" fontId="37" fillId="0" borderId="0" xfId="45" applyNumberFormat="1" applyFont="1" applyFill="1" applyAlignment="1" applyProtection="1">
      <alignment horizontal="center"/>
    </xf>
    <xf numFmtId="41" fontId="40" fillId="0" borderId="0" xfId="46" applyNumberFormat="1" applyFont="1" applyAlignment="1">
      <alignment horizontal="left" vertical="top"/>
    </xf>
    <xf numFmtId="41" fontId="35" fillId="0" borderId="0" xfId="45" applyNumberFormat="1" applyFont="1" applyFill="1" applyAlignment="1" applyProtection="1">
      <alignment horizontal="right" vertical="top"/>
    </xf>
    <xf numFmtId="49" fontId="38" fillId="0" borderId="0" xfId="45" applyNumberFormat="1" applyFont="1" applyBorder="1" applyAlignment="1" applyProtection="1">
      <alignment horizontal="center" wrapText="1"/>
    </xf>
    <xf numFmtId="0" fontId="35" fillId="0" borderId="0" xfId="45" applyFont="1" applyBorder="1" applyAlignment="1" applyProtection="1">
      <alignment horizontal="left" vertical="top" wrapText="1"/>
    </xf>
    <xf numFmtId="14" fontId="88" fillId="0" borderId="12" xfId="45" applyNumberFormat="1" applyFont="1" applyFill="1" applyBorder="1" applyAlignment="1" applyProtection="1">
      <alignment horizontal="left"/>
    </xf>
    <xf numFmtId="0" fontId="88" fillId="0" borderId="12" xfId="45" applyNumberFormat="1" applyFont="1" applyFill="1" applyBorder="1" applyAlignment="1" applyProtection="1">
      <alignment horizontal="left"/>
    </xf>
    <xf numFmtId="0" fontId="45" fillId="0" borderId="0" xfId="45" applyNumberFormat="1" applyFont="1" applyFill="1" applyAlignment="1" applyProtection="1">
      <alignment horizontal="left"/>
    </xf>
    <xf numFmtId="0" fontId="35" fillId="0" borderId="0" xfId="45" applyNumberFormat="1" applyFont="1" applyFill="1" applyAlignment="1" applyProtection="1">
      <alignment horizontal="left"/>
    </xf>
    <xf numFmtId="0" fontId="44" fillId="0" borderId="0" xfId="45" applyNumberFormat="1" applyFont="1" applyAlignment="1" applyProtection="1">
      <alignment horizontal="center"/>
    </xf>
    <xf numFmtId="49" fontId="37" fillId="0" borderId="0" xfId="45" applyNumberFormat="1" applyFont="1" applyAlignment="1" applyProtection="1">
      <alignment horizontal="center"/>
    </xf>
    <xf numFmtId="0" fontId="38" fillId="0" borderId="0" xfId="0" applyFont="1" applyAlignment="1">
      <alignment horizontal="justify" wrapText="1"/>
    </xf>
    <xf numFmtId="0" fontId="35" fillId="0" borderId="0" xfId="0" applyFont="1" applyAlignment="1">
      <alignment horizontal="justify" vertical="top" wrapText="1"/>
    </xf>
    <xf numFmtId="0" fontId="38" fillId="0" borderId="0" xfId="0" applyFont="1" applyAlignment="1">
      <alignment horizontal="justify" vertical="top" wrapText="1"/>
    </xf>
    <xf numFmtId="0" fontId="35" fillId="0" borderId="0" xfId="0" applyFont="1" applyAlignment="1">
      <alignment horizontal="left" wrapText="1"/>
    </xf>
    <xf numFmtId="180" fontId="39" fillId="0" borderId="0" xfId="19" applyNumberFormat="1" applyFont="1" applyBorder="1" applyAlignment="1">
      <alignment horizontal="right" wrapText="1"/>
    </xf>
    <xf numFmtId="0" fontId="38" fillId="0" borderId="0" xfId="0" applyFont="1" applyAlignment="1">
      <alignment horizontal="left" wrapText="1"/>
    </xf>
    <xf numFmtId="180" fontId="46" fillId="0" borderId="13" xfId="19" applyNumberFormat="1" applyFont="1" applyBorder="1" applyAlignment="1">
      <alignment horizontal="right" wrapText="1"/>
    </xf>
    <xf numFmtId="180" fontId="39" fillId="0" borderId="8" xfId="19" applyNumberFormat="1" applyFont="1" applyBorder="1" applyAlignment="1">
      <alignment horizontal="right" wrapText="1"/>
    </xf>
    <xf numFmtId="180" fontId="46" fillId="0" borderId="0" xfId="19" applyNumberFormat="1" applyFont="1" applyBorder="1" applyAlignment="1">
      <alignment horizontal="right" wrapText="1"/>
    </xf>
    <xf numFmtId="180" fontId="35" fillId="0" borderId="8" xfId="0" applyNumberFormat="1" applyFont="1" applyBorder="1" applyAlignment="1">
      <alignment horizontal="center" vertical="top" wrapText="1"/>
    </xf>
    <xf numFmtId="0" fontId="35" fillId="0" borderId="8" xfId="0" applyFont="1" applyBorder="1" applyAlignment="1">
      <alignment horizontal="center" vertical="top" wrapText="1"/>
    </xf>
    <xf numFmtId="180" fontId="35" fillId="0" borderId="0" xfId="19" applyNumberFormat="1" applyFont="1" applyAlignment="1">
      <alignment horizontal="right" wrapText="1"/>
    </xf>
    <xf numFmtId="0" fontId="35" fillId="0" borderId="0" xfId="0" applyFont="1" applyAlignment="1">
      <alignment horizontal="right"/>
    </xf>
    <xf numFmtId="14" fontId="35" fillId="0" borderId="0" xfId="0" applyNumberFormat="1" applyFont="1" applyAlignment="1">
      <alignment horizontal="right"/>
    </xf>
    <xf numFmtId="180" fontId="81" fillId="0" borderId="0" xfId="19" applyNumberFormat="1" applyFont="1" applyAlignment="1">
      <alignment horizontal="right" wrapText="1"/>
    </xf>
    <xf numFmtId="180" fontId="79" fillId="0" borderId="13" xfId="19" applyNumberFormat="1" applyFont="1" applyBorder="1" applyAlignment="1">
      <alignment horizontal="right" wrapText="1"/>
    </xf>
    <xf numFmtId="180" fontId="35" fillId="0" borderId="8" xfId="0" applyNumberFormat="1" applyFont="1" applyBorder="1" applyAlignment="1">
      <alignment horizontal="center"/>
    </xf>
    <xf numFmtId="0" fontId="35" fillId="0" borderId="8" xfId="0" applyFont="1" applyBorder="1" applyAlignment="1">
      <alignment horizontal="center"/>
    </xf>
    <xf numFmtId="180" fontId="85" fillId="0" borderId="14" xfId="19" applyNumberFormat="1" applyFont="1" applyBorder="1" applyAlignment="1">
      <alignment horizontal="right" wrapText="1"/>
    </xf>
    <xf numFmtId="180" fontId="76" fillId="0" borderId="0" xfId="19" applyNumberFormat="1" applyFont="1" applyAlignment="1">
      <alignment horizontal="right" wrapText="1"/>
    </xf>
    <xf numFmtId="0" fontId="38" fillId="0" borderId="0" xfId="0" applyFont="1" applyAlignment="1">
      <alignment horizontal="center"/>
    </xf>
    <xf numFmtId="180" fontId="38" fillId="0" borderId="13" xfId="19" applyNumberFormat="1" applyFont="1" applyBorder="1" applyAlignment="1">
      <alignment horizontal="right" wrapText="1"/>
    </xf>
    <xf numFmtId="180" fontId="35" fillId="0" borderId="0" xfId="0" applyNumberFormat="1" applyFont="1" applyAlignment="1">
      <alignment horizontal="center"/>
    </xf>
    <xf numFmtId="0" fontId="35" fillId="0" borderId="0" xfId="0" applyFont="1" applyAlignment="1">
      <alignment horizontal="center"/>
    </xf>
    <xf numFmtId="0" fontId="35" fillId="0" borderId="0" xfId="0" quotePrefix="1" applyFont="1" applyAlignment="1">
      <alignment horizontal="left" vertical="top"/>
    </xf>
    <xf numFmtId="9" fontId="35" fillId="0" borderId="0" xfId="47" applyFont="1" applyAlignment="1">
      <alignment horizontal="right" wrapText="1"/>
    </xf>
    <xf numFmtId="180" fontId="38" fillId="0" borderId="0" xfId="19" applyNumberFormat="1" applyFont="1" applyAlignment="1">
      <alignment horizontal="right" wrapText="1"/>
    </xf>
    <xf numFmtId="180" fontId="35" fillId="0" borderId="8" xfId="19" applyNumberFormat="1" applyFont="1" applyBorder="1" applyAlignment="1">
      <alignment horizontal="right" wrapText="1"/>
    </xf>
    <xf numFmtId="0" fontId="43" fillId="0" borderId="0" xfId="0" applyFont="1" applyAlignment="1">
      <alignment horizontal="justify" vertical="top" wrapText="1"/>
    </xf>
    <xf numFmtId="0" fontId="35" fillId="0" borderId="0" xfId="0" applyFont="1" applyAlignment="1">
      <alignment horizontal="left" vertical="top"/>
    </xf>
    <xf numFmtId="0" fontId="38" fillId="0" borderId="0" xfId="0" applyFont="1" applyAlignment="1">
      <alignment horizontal="left"/>
    </xf>
    <xf numFmtId="0" fontId="35" fillId="0" borderId="0" xfId="0" applyFont="1" applyAlignment="1">
      <alignment horizontal="left" vertical="top" wrapText="1"/>
    </xf>
    <xf numFmtId="180" fontId="35" fillId="0" borderId="0" xfId="19" applyNumberFormat="1" applyFont="1" applyAlignment="1">
      <alignment horizontal="right" vertical="top" wrapText="1"/>
    </xf>
    <xf numFmtId="180" fontId="43" fillId="0" borderId="0" xfId="19" applyNumberFormat="1" applyFont="1" applyAlignment="1">
      <alignment horizontal="right" wrapText="1"/>
    </xf>
    <xf numFmtId="180" fontId="43" fillId="0" borderId="8" xfId="19" applyNumberFormat="1" applyFont="1" applyBorder="1" applyAlignment="1">
      <alignment horizontal="right" wrapText="1"/>
    </xf>
    <xf numFmtId="0" fontId="35" fillId="0" borderId="0" xfId="0" applyFont="1" applyFill="1" applyAlignment="1">
      <alignment horizontal="right"/>
    </xf>
    <xf numFmtId="180" fontId="85" fillId="0" borderId="0" xfId="19" applyNumberFormat="1" applyFont="1" applyAlignment="1">
      <alignment horizontal="right" wrapText="1"/>
    </xf>
    <xf numFmtId="180" fontId="39" fillId="0" borderId="0" xfId="19" applyNumberFormat="1" applyFont="1" applyAlignment="1">
      <alignment horizontal="right" wrapText="1"/>
    </xf>
    <xf numFmtId="0" fontId="49" fillId="0" borderId="0" xfId="0" applyFont="1" applyAlignment="1">
      <alignment horizontal="left" wrapText="1"/>
    </xf>
    <xf numFmtId="180" fontId="64" fillId="0" borderId="0" xfId="19" applyNumberFormat="1" applyFont="1" applyBorder="1" applyAlignment="1">
      <alignment horizontal="right" wrapText="1"/>
    </xf>
    <xf numFmtId="0" fontId="35" fillId="0" borderId="14" xfId="0" applyFont="1" applyBorder="1" applyAlignment="1">
      <alignment horizontal="right" wrapText="1"/>
    </xf>
    <xf numFmtId="0" fontId="49" fillId="0" borderId="0" xfId="0" applyFont="1" applyAlignment="1">
      <alignment horizontal="left"/>
    </xf>
    <xf numFmtId="0" fontId="35" fillId="0" borderId="0" xfId="0" quotePrefix="1" applyFont="1" applyAlignment="1">
      <alignment horizontal="justify" vertical="top" wrapText="1"/>
    </xf>
    <xf numFmtId="0" fontId="35" fillId="0" borderId="0" xfId="0" quotePrefix="1" applyFont="1" applyFill="1" applyAlignment="1">
      <alignment horizontal="justify" vertical="top" wrapText="1"/>
    </xf>
    <xf numFmtId="0" fontId="35" fillId="0" borderId="0" xfId="0" applyFont="1" applyFill="1" applyAlignment="1">
      <alignment horizontal="justify" vertical="top" wrapText="1"/>
    </xf>
    <xf numFmtId="180" fontId="49" fillId="0" borderId="0" xfId="19" applyNumberFormat="1" applyFont="1" applyAlignment="1">
      <alignment horizontal="right" wrapText="1"/>
    </xf>
    <xf numFmtId="0" fontId="35" fillId="0" borderId="14" xfId="0" applyFont="1" applyBorder="1" applyAlignment="1">
      <alignment horizontal="right" vertical="center" wrapText="1"/>
    </xf>
    <xf numFmtId="0" fontId="35" fillId="0" borderId="0" xfId="0" quotePrefix="1" applyFont="1" applyFill="1" applyAlignment="1">
      <alignment horizontal="justify" wrapText="1"/>
    </xf>
    <xf numFmtId="0" fontId="35" fillId="0" borderId="14" xfId="0" applyFont="1" applyBorder="1" applyAlignment="1">
      <alignment horizontal="center"/>
    </xf>
    <xf numFmtId="0" fontId="35" fillId="0" borderId="0" xfId="0" applyFont="1" applyAlignment="1">
      <alignment horizontal="justify" wrapText="1"/>
    </xf>
    <xf numFmtId="0" fontId="39" fillId="0" borderId="0" xfId="0" applyFont="1" applyAlignment="1">
      <alignment horizontal="left" wrapText="1"/>
    </xf>
    <xf numFmtId="3" fontId="70" fillId="0" borderId="8" xfId="81" applyNumberFormat="1" applyFont="1" applyBorder="1" applyAlignment="1">
      <alignment horizontal="center"/>
    </xf>
    <xf numFmtId="3" fontId="70" fillId="0" borderId="8" xfId="81" applyNumberFormat="1" applyFont="1" applyBorder="1" applyAlignment="1">
      <alignment horizontal="left"/>
    </xf>
    <xf numFmtId="14" fontId="35" fillId="0" borderId="12" xfId="45" applyNumberFormat="1" applyFont="1" applyFill="1" applyBorder="1" applyAlignment="1" applyProtection="1">
      <alignment horizontal="left"/>
    </xf>
    <xf numFmtId="14" fontId="35" fillId="0" borderId="0" xfId="45" applyNumberFormat="1" applyFont="1" applyFill="1" applyBorder="1" applyAlignment="1" applyProtection="1">
      <alignment horizontal="left"/>
    </xf>
    <xf numFmtId="0" fontId="38" fillId="0" borderId="10" xfId="45" applyFont="1" applyBorder="1" applyAlignment="1" applyProtection="1">
      <alignment horizontal="left" vertical="top"/>
    </xf>
    <xf numFmtId="49" fontId="38" fillId="0" borderId="0" xfId="83" applyNumberFormat="1" applyFont="1" applyBorder="1" applyAlignment="1">
      <alignment horizontal="center" wrapText="1"/>
    </xf>
    <xf numFmtId="49" fontId="37" fillId="0" borderId="0" xfId="83" applyNumberFormat="1" applyFont="1" applyAlignment="1">
      <alignment horizontal="center"/>
    </xf>
    <xf numFmtId="49" fontId="46" fillId="0" borderId="0" xfId="45" applyNumberFormat="1" applyFont="1" applyBorder="1" applyAlignment="1" applyProtection="1">
      <alignment horizontal="center" wrapText="1"/>
    </xf>
    <xf numFmtId="49" fontId="46" fillId="0" borderId="8" xfId="45" applyNumberFormat="1" applyFont="1" applyFill="1" applyBorder="1" applyAlignment="1" applyProtection="1">
      <alignment horizontal="center" vertical="top"/>
    </xf>
    <xf numFmtId="49" fontId="46" fillId="0" borderId="0" xfId="45" applyNumberFormat="1" applyFont="1" applyBorder="1" applyAlignment="1" applyProtection="1">
      <alignment horizontal="center"/>
    </xf>
    <xf numFmtId="49" fontId="46" fillId="0" borderId="8" xfId="45" applyNumberFormat="1" applyFont="1" applyBorder="1" applyAlignment="1" applyProtection="1">
      <alignment horizontal="center"/>
    </xf>
    <xf numFmtId="3" fontId="74" fillId="0" borderId="0" xfId="82" applyNumberFormat="1" applyFont="1" applyBorder="1" applyAlignment="1">
      <alignment horizontal="center"/>
    </xf>
    <xf numFmtId="180" fontId="75" fillId="0" borderId="0" xfId="19" applyNumberFormat="1" applyFont="1" applyFill="1" applyAlignment="1">
      <alignment horizontal="center"/>
    </xf>
    <xf numFmtId="3" fontId="75" fillId="0" borderId="0" xfId="82" applyNumberFormat="1" applyFont="1" applyFill="1" applyAlignment="1">
      <alignment horizontal="center"/>
    </xf>
    <xf numFmtId="0" fontId="35" fillId="0" borderId="12" xfId="45" applyNumberFormat="1" applyFont="1" applyFill="1" applyBorder="1" applyAlignment="1" applyProtection="1">
      <alignment horizontal="left"/>
    </xf>
  </cellXfs>
  <cellStyles count="105">
    <cellStyle name="??" xfId="1"/>
    <cellStyle name="?? [0.00]_PRODUCT DETAIL Q1" xfId="2"/>
    <cellStyle name="?? [0]_??" xfId="3"/>
    <cellStyle name="?? 2" xfId="88"/>
    <cellStyle name="?? 3" xfId="97"/>
    <cellStyle name="?? 4" xfId="90"/>
    <cellStyle name="?? 5" xfId="99"/>
    <cellStyle name="???? [0.00]_PRODUCT DETAIL Q1" xfId="4"/>
    <cellStyle name="????_PRODUCT DETAIL Q1" xfId="5"/>
    <cellStyle name="???_???" xfId="6"/>
    <cellStyle name="??_(????)??????" xfId="7"/>
    <cellStyle name="]_x000d_&#10;Zoomed=1_x000d_&#10;Row=0_x000d_&#10;Column=0_x000d_&#10;Height=0_x000d_&#10;Width=0_x000d_&#10;FontName=FoxFont_x000d_&#10;FontStyle=0_x000d_&#10;FontSize=9_x000d_&#10;PrtFontName=FoxPrin" xfId="8"/>
    <cellStyle name="]_x000d_&#10;Zoomed=1_x000d_&#10;Row=0_x000d_&#10;Column=0_x000d_&#10;Height=0_x000d_&#10;Width=0_x000d_&#10;FontName=FoxFont_x000d_&#10;FontStyle=0_x000d_&#10;FontSize=9_x000d_&#10;PrtFontName=FoxPrin 2" xfId="77"/>
    <cellStyle name="_4 BCTC HLB" xfId="9"/>
    <cellStyle name="_4 BCTC_A" xfId="10"/>
    <cellStyle name="_BCTC " xfId="11"/>
    <cellStyle name="0,0_x000d_&#10;NA_x000d_&#10;" xfId="78"/>
    <cellStyle name="0,0_x000d_&#10;NA_x000d_&#10; 2" xfId="102"/>
    <cellStyle name="AeE­ [0]_INQUIRY ¿µ¾÷AßAø " xfId="12"/>
    <cellStyle name="AeE­_INQUIRY ¿µ¾÷AßAø " xfId="13"/>
    <cellStyle name="AÞ¸¶ [0]_INQUIRY ¿?¾÷AßAø " xfId="14"/>
    <cellStyle name="AÞ¸¶_INQUIRY ¿?¾÷AßAø " xfId="15"/>
    <cellStyle name="AutoFormat-Optionen" xfId="16"/>
    <cellStyle name="C?AØ_¿?¾÷CoE² " xfId="17"/>
    <cellStyle name="C￥AØ_¿μ¾÷CoE² " xfId="18"/>
    <cellStyle name="Comma" xfId="19" builtinId="3"/>
    <cellStyle name="Comma 2" xfId="20"/>
    <cellStyle name="Comma 2 2" xfId="84"/>
    <cellStyle name="Comma 3" xfId="21"/>
    <cellStyle name="Comma 3 2" xfId="91"/>
    <cellStyle name="Comma0" xfId="22"/>
    <cellStyle name="Comma0 2" xfId="92"/>
    <cellStyle name="Currency0" xfId="23"/>
    <cellStyle name="Currency0 2" xfId="93"/>
    <cellStyle name="Date" xfId="24"/>
    <cellStyle name="Date 2" xfId="94"/>
    <cellStyle name="Fixed" xfId="25"/>
    <cellStyle name="Fixed 2" xfId="95"/>
    <cellStyle name="Grey" xfId="26"/>
    <cellStyle name="Header1" xfId="27"/>
    <cellStyle name="Header2" xfId="28"/>
    <cellStyle name="Heading 1" xfId="29" builtinId="16" customBuiltin="1"/>
    <cellStyle name="Heading 2" xfId="30" builtinId="17" customBuiltin="1"/>
    <cellStyle name="Hoa-Scholl" xfId="31"/>
    <cellStyle name="Hyperlink_4 BCTC_ mau phong 5" xfId="32"/>
    <cellStyle name="Input [yellow]" xfId="33"/>
    <cellStyle name="Millares [0]_Well Timing" xfId="34"/>
    <cellStyle name="Millares_Well Timing" xfId="35"/>
    <cellStyle name="Milliers [0]_AR1194" xfId="36"/>
    <cellStyle name="Milliers_AR1194" xfId="37"/>
    <cellStyle name="Moneda [0]_Well Timing" xfId="38"/>
    <cellStyle name="Moneda_Well Timing" xfId="39"/>
    <cellStyle name="Monétaire [0]_AR1194" xfId="40"/>
    <cellStyle name="Monétaire_AR1194" xfId="41"/>
    <cellStyle name="n" xfId="42"/>
    <cellStyle name="Normal" xfId="0" builtinId="0"/>
    <cellStyle name="Normal - Style1" xfId="43"/>
    <cellStyle name="Normal 10" xfId="100"/>
    <cellStyle name="Normal 12" xfId="86"/>
    <cellStyle name="Normal 2" xfId="44"/>
    <cellStyle name="Normal 2 2" xfId="83"/>
    <cellStyle name="Normal 3" xfId="74"/>
    <cellStyle name="Normal 3 2" xfId="101"/>
    <cellStyle name="Normal 4" xfId="75"/>
    <cellStyle name="Normal 5" xfId="81"/>
    <cellStyle name="Normal 5 2" xfId="103"/>
    <cellStyle name="Normal 6" xfId="82"/>
    <cellStyle name="Normal 6 2" xfId="104"/>
    <cellStyle name="Normal 7" xfId="87"/>
    <cellStyle name="Normal 8" xfId="98"/>
    <cellStyle name="Normal 9" xfId="89"/>
    <cellStyle name="Normal_4 BCTC_ mau phong 5" xfId="45"/>
    <cellStyle name="Normal_Bai tap 4 - Co dap an" xfId="79"/>
    <cellStyle name="Normal_Financial statements" xfId="46"/>
    <cellStyle name="Normal_Số liệu báo cáo 6 tháng đầu năm" xfId="80"/>
    <cellStyle name="Percent" xfId="47" builtinId="5"/>
    <cellStyle name="Percent [2]" xfId="48"/>
    <cellStyle name="Percent 2" xfId="76"/>
    <cellStyle name="Percent 2 2" xfId="85"/>
    <cellStyle name="PERCENTAGE" xfId="49"/>
    <cellStyle name="phat" xfId="50"/>
    <cellStyle name="Style 1" xfId="51"/>
    <cellStyle name="Total" xfId="52" builtinId="25" customBuiltin="1"/>
    <cellStyle name="Total 2" xfId="96"/>
    <cellStyle name=" [0.00]_ Att. 1- Cover" xfId="71"/>
    <cellStyle name="_ Att. 1- Cover" xfId="72"/>
    <cellStyle name="?_ Att. 1- Cover" xfId="73"/>
    <cellStyle name="똿뗦먛귟 [0.00]_PRODUCT DETAIL Q1" xfId="53"/>
    <cellStyle name="똿뗦먛귟_PRODUCT DETAIL Q1" xfId="54"/>
    <cellStyle name="믅됞 [0.00]_PRODUCT DETAIL Q1" xfId="55"/>
    <cellStyle name="믅됞_PRODUCT DETAIL Q1" xfId="56"/>
    <cellStyle name="백분율_95" xfId="57"/>
    <cellStyle name="뷭?_BOOKSHIP" xfId="58"/>
    <cellStyle name="콤마 [0]_1202" xfId="62"/>
    <cellStyle name="콤마_1202" xfId="63"/>
    <cellStyle name="통화 [0]_1202" xfId="64"/>
    <cellStyle name="통화_1202" xfId="65"/>
    <cellStyle name="표준_(정보부문)월별인원계획" xfId="66"/>
    <cellStyle name="一般_00Q3902REV.1" xfId="59"/>
    <cellStyle name="千分位[0]_00Q3902REV.1" xfId="60"/>
    <cellStyle name="千分位_00Q3902REV.1" xfId="61"/>
    <cellStyle name="標準_Book2.5" xfId="67"/>
    <cellStyle name="貨幣 [0]_00Q3902REV.1" xfId="68"/>
    <cellStyle name="貨幣[0]_BRE" xfId="69"/>
    <cellStyle name="貨幣_00Q3902REV.1" xfId="70"/>
  </cellStyles>
  <dxfs count="0"/>
  <tableStyles count="0" defaultTableStyle="TableStyleMedium9" defaultPivotStyle="PivotStyleLight16"/>
  <colors>
    <mruColors>
      <color rgb="FF0000FF"/>
      <color rgb="FF00FFFF"/>
      <color rgb="FF0033CC"/>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14654</xdr:colOff>
      <xdr:row>38</xdr:row>
      <xdr:rowOff>205153</xdr:rowOff>
    </xdr:from>
    <xdr:to>
      <xdr:col>2</xdr:col>
      <xdr:colOff>1502019</xdr:colOff>
      <xdr:row>38</xdr:row>
      <xdr:rowOff>205153</xdr:rowOff>
    </xdr:to>
    <xdr:cxnSp macro="">
      <xdr:nvCxnSpPr>
        <xdr:cNvPr id="3" name="Straight Connector 2"/>
        <xdr:cNvCxnSpPr/>
      </xdr:nvCxnSpPr>
      <xdr:spPr>
        <a:xfrm>
          <a:off x="710712" y="8147538"/>
          <a:ext cx="148736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13189</xdr:colOff>
      <xdr:row>38</xdr:row>
      <xdr:rowOff>203687</xdr:rowOff>
    </xdr:from>
    <xdr:to>
      <xdr:col>8</xdr:col>
      <xdr:colOff>489439</xdr:colOff>
      <xdr:row>38</xdr:row>
      <xdr:rowOff>203687</xdr:rowOff>
    </xdr:to>
    <xdr:cxnSp macro="">
      <xdr:nvCxnSpPr>
        <xdr:cNvPr id="5" name="Straight Connector 4"/>
        <xdr:cNvCxnSpPr/>
      </xdr:nvCxnSpPr>
      <xdr:spPr>
        <a:xfrm>
          <a:off x="5662247" y="8146072"/>
          <a:ext cx="148736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7327</xdr:colOff>
      <xdr:row>38</xdr:row>
      <xdr:rowOff>219807</xdr:rowOff>
    </xdr:from>
    <xdr:to>
      <xdr:col>11</xdr:col>
      <xdr:colOff>109904</xdr:colOff>
      <xdr:row>38</xdr:row>
      <xdr:rowOff>219807</xdr:rowOff>
    </xdr:to>
    <xdr:cxnSp macro="">
      <xdr:nvCxnSpPr>
        <xdr:cNvPr id="6" name="Straight Connector 5"/>
        <xdr:cNvCxnSpPr/>
      </xdr:nvCxnSpPr>
      <xdr:spPr>
        <a:xfrm>
          <a:off x="10235712" y="8162192"/>
          <a:ext cx="148736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8</xdr:col>
      <xdr:colOff>257174</xdr:colOff>
      <xdr:row>7</xdr:row>
      <xdr:rowOff>161925</xdr:rowOff>
    </xdr:to>
    <xdr:grpSp>
      <xdr:nvGrpSpPr>
        <xdr:cNvPr id="2" name="Group 1500"/>
        <xdr:cNvGrpSpPr>
          <a:grpSpLocks/>
        </xdr:cNvGrpSpPr>
      </xdr:nvGrpSpPr>
      <xdr:grpSpPr bwMode="auto">
        <a:xfrm>
          <a:off x="0" y="0"/>
          <a:ext cx="7219949" cy="1362075"/>
          <a:chOff x="0" y="0"/>
          <a:chExt cx="864" cy="190"/>
        </a:xfrm>
      </xdr:grpSpPr>
      <xdr:sp macro="" textlink="">
        <xdr:nvSpPr>
          <xdr:cNvPr id="3" name="Text Box 19"/>
          <xdr:cNvSpPr txBox="1">
            <a:spLocks noChangeArrowheads="1"/>
          </xdr:cNvSpPr>
        </xdr:nvSpPr>
        <xdr:spPr bwMode="auto">
          <a:xfrm>
            <a:off x="138" y="132"/>
            <a:ext cx="451" cy="56"/>
          </a:xfrm>
          <a:prstGeom prst="rect">
            <a:avLst/>
          </a:prstGeom>
          <a:solidFill>
            <a:srgbClr val="FFFFFF"/>
          </a:solidFill>
          <a:ln w="9525">
            <a:noFill/>
            <a:miter lim="800000"/>
            <a:headEnd/>
            <a:tailEnd/>
          </a:ln>
        </xdr:spPr>
        <xdr:txBody>
          <a:bodyPr vertOverflow="clip" wrap="square" lIns="27432" tIns="27432" rIns="0" bIns="0" anchor="ctr" anchorCtr="0" upright="1"/>
          <a:lstStyle/>
          <a:p>
            <a:pPr algn="ctr" rtl="0">
              <a:defRPr sz="1000"/>
            </a:pPr>
            <a:r>
              <a:rPr lang="vi-VN" sz="1000" b="1" i="0" u="none" strike="noStrike" cap="all" baseline="0">
                <a:solidFill>
                  <a:srgbClr val="0000FF"/>
                </a:solidFill>
                <a:latin typeface="Times New Roman"/>
                <a:cs typeface="Times New Roman"/>
              </a:rPr>
              <a:t>C</a:t>
            </a:r>
            <a:r>
              <a:rPr lang="en-US" sz="1000" b="1" i="0" u="none" strike="noStrike" cap="all" baseline="0">
                <a:solidFill>
                  <a:srgbClr val="0000FF"/>
                </a:solidFill>
                <a:latin typeface="Times New Roman"/>
                <a:cs typeface="Times New Roman"/>
              </a:rPr>
              <a:t>ASH FLOW STATEMENT</a:t>
            </a:r>
            <a:endParaRPr lang="vi-VN" sz="1000" b="1" i="0" u="none" strike="noStrike" cap="all" baseline="0">
              <a:solidFill>
                <a:srgbClr val="0000FF"/>
              </a:solidFill>
              <a:latin typeface="Times New Roman"/>
              <a:cs typeface="Times New Roman"/>
            </a:endParaRPr>
          </a:p>
        </xdr:txBody>
      </xdr:sp>
      <xdr:sp macro="" textlink="">
        <xdr:nvSpPr>
          <xdr:cNvPr id="4" name="WordArt 5"/>
          <xdr:cNvSpPr>
            <a:spLocks noChangeAspect="1" noChangeArrowheads="1" noChangeShapeType="1"/>
          </xdr:cNvSpPr>
        </xdr:nvSpPr>
        <xdr:spPr bwMode="auto">
          <a:xfrm>
            <a:off x="239" y="29"/>
            <a:ext cx="0" cy="0"/>
          </a:xfrm>
          <a:prstGeom prst="rect">
            <a:avLst/>
          </a:prstGeom>
        </xdr:spPr>
        <xdr:txBody>
          <a:bodyPr wrap="none" fromWordArt="1">
            <a:prstTxWarp prst="textPlain">
              <a:avLst>
                <a:gd name="adj" fmla="val 50000"/>
              </a:avLst>
            </a:prstTxWarp>
          </a:bodyPr>
          <a:lstStyle/>
          <a:p>
            <a:pPr algn="ctr" rtl="0"/>
            <a:r>
              <a:rPr lang="vi-VN" sz="1000" kern="10" spc="720">
                <a:ln w="9525">
                  <a:noFill/>
                  <a:round/>
                  <a:headEnd/>
                  <a:tailEnd/>
                </a:ln>
                <a:solidFill>
                  <a:srgbClr val="EAEAEA"/>
                </a:solidFill>
                <a:effectLst>
                  <a:outerShdw dist="45791" dir="3378596" algn="ctr" rotWithShape="0">
                    <a:srgbClr val="4D4D4D"/>
                  </a:outerShdw>
                </a:effectLst>
                <a:latin typeface="Times New Roman"/>
                <a:cs typeface="Times New Roman"/>
              </a:rPr>
              <a:t>DỰ THẢO</a:t>
            </a:r>
          </a:p>
        </xdr:txBody>
      </xdr:sp>
      <xdr:sp macro="" textlink="">
        <xdr:nvSpPr>
          <xdr:cNvPr id="5" name="Text Box 13"/>
          <xdr:cNvSpPr txBox="1">
            <a:spLocks noChangeArrowheads="1"/>
          </xdr:cNvSpPr>
        </xdr:nvSpPr>
        <xdr:spPr bwMode="auto">
          <a:xfrm>
            <a:off x="40" y="76"/>
            <a:ext cx="100" cy="29"/>
          </a:xfrm>
          <a:prstGeom prst="rect">
            <a:avLst/>
          </a:prstGeom>
          <a:solidFill>
            <a:srgbClr val="FFFFFF"/>
          </a:solidFill>
          <a:ln w="9525">
            <a:noFill/>
            <a:miter lim="800000"/>
            <a:headEnd/>
            <a:tailEnd/>
          </a:ln>
        </xdr:spPr>
        <xdr:txBody>
          <a:bodyPr vertOverflow="clip" wrap="square" lIns="27432" tIns="27432" rIns="0" bIns="0" anchor="ctr" anchorCtr="0" upright="1"/>
          <a:lstStyle/>
          <a:p>
            <a:pPr algn="l" rtl="0">
              <a:defRPr sz="1000"/>
            </a:pPr>
            <a:r>
              <a:rPr lang="vi-VN" sz="1000" b="1" i="0" u="none" strike="noStrike" baseline="0">
                <a:solidFill>
                  <a:srgbClr val="000000"/>
                </a:solidFill>
                <a:latin typeface="Times New Roman"/>
                <a:cs typeface="Times New Roman"/>
              </a:rPr>
              <a:t>Client: </a:t>
            </a:r>
          </a:p>
        </xdr:txBody>
      </xdr:sp>
      <xdr:sp macro="" textlink="">
        <xdr:nvSpPr>
          <xdr:cNvPr id="6" name="Text Box 14"/>
          <xdr:cNvSpPr txBox="1">
            <a:spLocks noChangeArrowheads="1"/>
          </xdr:cNvSpPr>
        </xdr:nvSpPr>
        <xdr:spPr bwMode="auto">
          <a:xfrm>
            <a:off x="590" y="76"/>
            <a:ext cx="86" cy="29"/>
          </a:xfrm>
          <a:prstGeom prst="rect">
            <a:avLst/>
          </a:prstGeom>
          <a:solidFill>
            <a:srgbClr val="FFFFFF"/>
          </a:solidFill>
          <a:ln w="9525">
            <a:solidFill>
              <a:srgbClr val="000000"/>
            </a:solidFill>
            <a:miter lim="800000"/>
            <a:headEnd/>
            <a:tailEnd/>
          </a:ln>
        </xdr:spPr>
        <xdr:txBody>
          <a:bodyPr vertOverflow="clip" wrap="square" lIns="27432" tIns="27432" rIns="0" bIns="0" anchor="ctr" anchorCtr="0" upright="1"/>
          <a:lstStyle/>
          <a:p>
            <a:pPr algn="l" rtl="0">
              <a:defRPr sz="1000"/>
            </a:pPr>
            <a:r>
              <a:rPr lang="vi-VN" sz="1000" b="1" i="0" u="none" strike="noStrike" baseline="0">
                <a:solidFill>
                  <a:srgbClr val="000000"/>
                </a:solidFill>
                <a:latin typeface="Times New Roman"/>
                <a:cs typeface="Times New Roman"/>
              </a:rPr>
              <a:t>Prepared by</a:t>
            </a:r>
          </a:p>
        </xdr:txBody>
      </xdr:sp>
      <xdr:sp macro="" textlink="#REF!">
        <xdr:nvSpPr>
          <xdr:cNvPr id="7" name="Text Box 15"/>
          <xdr:cNvSpPr txBox="1">
            <a:spLocks noChangeArrowheads="1"/>
          </xdr:cNvSpPr>
        </xdr:nvSpPr>
        <xdr:spPr bwMode="auto">
          <a:xfrm>
            <a:off x="766" y="76"/>
            <a:ext cx="98" cy="29"/>
          </a:xfrm>
          <a:prstGeom prst="rect">
            <a:avLst/>
          </a:prstGeom>
          <a:solidFill>
            <a:srgbClr val="FFFFFF"/>
          </a:solidFill>
          <a:ln w="9525">
            <a:solidFill>
              <a:srgbClr val="000000"/>
            </a:solidFill>
            <a:miter lim="800000"/>
            <a:headEnd/>
            <a:tailEnd/>
          </a:ln>
        </xdr:spPr>
        <xdr:txBody>
          <a:bodyPr vertOverflow="clip" wrap="square" lIns="27432" tIns="22860" rIns="27432" bIns="22860" anchor="ctr" anchorCtr="0" upright="1"/>
          <a:lstStyle/>
          <a:p>
            <a:pPr algn="ctr"/>
            <a:fld id="{2A82C1E1-224B-4B3C-AB80-8E3BDECA9B3F}" type="TxLink">
              <a:rPr lang="en-US" b="1">
                <a:solidFill>
                  <a:srgbClr val="0000FF"/>
                </a:solidFill>
                <a:latin typeface="Times New Roman" pitchFamily="18" charset="0"/>
                <a:cs typeface="Times New Roman" pitchFamily="18" charset="0"/>
              </a:rPr>
              <a:pPr algn="ctr"/>
              <a:t>01/01/2016</a:t>
            </a:fld>
            <a:endParaRPr lang="en-US" b="1">
              <a:solidFill>
                <a:srgbClr val="0000FF"/>
              </a:solidFill>
              <a:latin typeface="Times New Roman" pitchFamily="18" charset="0"/>
              <a:cs typeface="Times New Roman" pitchFamily="18" charset="0"/>
            </a:endParaRPr>
          </a:p>
        </xdr:txBody>
      </xdr:sp>
      <xdr:sp macro="" textlink="">
        <xdr:nvSpPr>
          <xdr:cNvPr id="8" name="Text Box 16"/>
          <xdr:cNvSpPr txBox="1">
            <a:spLocks noChangeArrowheads="1"/>
          </xdr:cNvSpPr>
        </xdr:nvSpPr>
        <xdr:spPr bwMode="auto">
          <a:xfrm>
            <a:off x="40" y="105"/>
            <a:ext cx="100" cy="27"/>
          </a:xfrm>
          <a:prstGeom prst="rect">
            <a:avLst/>
          </a:prstGeom>
          <a:solidFill>
            <a:srgbClr val="FFFFFF"/>
          </a:solidFill>
          <a:ln w="9525">
            <a:noFill/>
            <a:miter lim="800000"/>
            <a:headEnd/>
            <a:tailEnd/>
          </a:ln>
        </xdr:spPr>
        <xdr:txBody>
          <a:bodyPr vertOverflow="clip" wrap="square" lIns="27432" tIns="27432" rIns="0" bIns="0" anchor="ctr" anchorCtr="0" upright="1"/>
          <a:lstStyle/>
          <a:p>
            <a:pPr algn="l" rtl="0">
              <a:defRPr sz="1000"/>
            </a:pPr>
            <a:r>
              <a:rPr lang="vi-VN" sz="1000" b="1" i="0" u="none" strike="noStrike" baseline="0">
                <a:solidFill>
                  <a:srgbClr val="000000"/>
                </a:solidFill>
                <a:latin typeface="Times New Roman"/>
                <a:cs typeface="Times New Roman"/>
              </a:rPr>
              <a:t>Period ended:  </a:t>
            </a:r>
          </a:p>
        </xdr:txBody>
      </xdr:sp>
      <xdr:sp macro="" textlink="">
        <xdr:nvSpPr>
          <xdr:cNvPr id="9" name="Text Box 17"/>
          <xdr:cNvSpPr txBox="1">
            <a:spLocks noChangeArrowheads="1"/>
          </xdr:cNvSpPr>
        </xdr:nvSpPr>
        <xdr:spPr bwMode="auto">
          <a:xfrm>
            <a:off x="590" y="105"/>
            <a:ext cx="85" cy="27"/>
          </a:xfrm>
          <a:prstGeom prst="rect">
            <a:avLst/>
          </a:prstGeom>
          <a:solidFill>
            <a:srgbClr val="FFFFFF"/>
          </a:solidFill>
          <a:ln w="9525">
            <a:solidFill>
              <a:srgbClr val="000000"/>
            </a:solidFill>
            <a:miter lim="800000"/>
            <a:headEnd/>
            <a:tailEnd/>
          </a:ln>
        </xdr:spPr>
        <xdr:txBody>
          <a:bodyPr vertOverflow="clip" wrap="square" lIns="27432" tIns="27432" rIns="0" bIns="0" anchor="ctr" anchorCtr="0" upright="1"/>
          <a:lstStyle/>
          <a:p>
            <a:pPr algn="l" rtl="0">
              <a:defRPr sz="1000"/>
            </a:pPr>
            <a:r>
              <a:rPr lang="vi-VN" sz="1000" b="1" i="0" u="none" strike="noStrike" baseline="0">
                <a:solidFill>
                  <a:srgbClr val="000000"/>
                </a:solidFill>
                <a:latin typeface="Times New Roman"/>
                <a:cs typeface="Times New Roman"/>
              </a:rPr>
              <a:t>Senior </a:t>
            </a:r>
          </a:p>
        </xdr:txBody>
      </xdr:sp>
      <xdr:sp macro="" textlink="">
        <xdr:nvSpPr>
          <xdr:cNvPr id="10" name="Text Box 19"/>
          <xdr:cNvSpPr txBox="1">
            <a:spLocks noChangeArrowheads="1"/>
          </xdr:cNvSpPr>
        </xdr:nvSpPr>
        <xdr:spPr bwMode="auto">
          <a:xfrm>
            <a:off x="40" y="132"/>
            <a:ext cx="99" cy="55"/>
          </a:xfrm>
          <a:prstGeom prst="rect">
            <a:avLst/>
          </a:prstGeom>
          <a:solidFill>
            <a:srgbClr val="FFFFFF"/>
          </a:solidFill>
          <a:ln w="9525">
            <a:noFill/>
            <a:miter lim="800000"/>
            <a:headEnd/>
            <a:tailEnd/>
          </a:ln>
        </xdr:spPr>
        <xdr:txBody>
          <a:bodyPr vertOverflow="clip" wrap="square" lIns="27432" tIns="27432" rIns="0" bIns="0" anchor="ctr" anchorCtr="0" upright="1"/>
          <a:lstStyle/>
          <a:p>
            <a:pPr algn="l" rtl="0">
              <a:defRPr sz="1000"/>
            </a:pPr>
            <a:r>
              <a:rPr lang="vi-VN" sz="1000" b="1" i="0" u="none" strike="noStrike" baseline="0">
                <a:solidFill>
                  <a:srgbClr val="000000"/>
                </a:solidFill>
                <a:latin typeface="Times New Roman"/>
                <a:cs typeface="Times New Roman"/>
              </a:rPr>
              <a:t>Subject: </a:t>
            </a:r>
          </a:p>
          <a:p>
            <a:pPr algn="l" rtl="0">
              <a:defRPr sz="1000"/>
            </a:pPr>
            <a:endParaRPr lang="vi-VN" sz="1000" b="1" i="0" u="none" strike="noStrike" baseline="0">
              <a:solidFill>
                <a:srgbClr val="000000"/>
              </a:solidFill>
              <a:latin typeface="Times New Roman"/>
              <a:cs typeface="Times New Roman"/>
            </a:endParaRPr>
          </a:p>
          <a:p>
            <a:pPr algn="l" rtl="0">
              <a:defRPr sz="1000"/>
            </a:pPr>
            <a:endParaRPr lang="vi-VN" sz="1000" b="1" i="0" u="none" strike="noStrike" baseline="0">
              <a:solidFill>
                <a:srgbClr val="000000"/>
              </a:solidFill>
              <a:latin typeface="Times New Roman"/>
              <a:cs typeface="Times New Roman"/>
            </a:endParaRPr>
          </a:p>
        </xdr:txBody>
      </xdr:sp>
      <xdr:sp macro="" textlink="">
        <xdr:nvSpPr>
          <xdr:cNvPr id="11" name="Text Box 20"/>
          <xdr:cNvSpPr txBox="1">
            <a:spLocks noChangeArrowheads="1"/>
          </xdr:cNvSpPr>
        </xdr:nvSpPr>
        <xdr:spPr bwMode="auto">
          <a:xfrm>
            <a:off x="675" y="0"/>
            <a:ext cx="187" cy="47"/>
          </a:xfrm>
          <a:prstGeom prst="rect">
            <a:avLst/>
          </a:prstGeom>
          <a:noFill/>
          <a:ln w="9525">
            <a:noFill/>
            <a:miter lim="800000"/>
            <a:headEnd/>
            <a:tailEnd/>
          </a:ln>
        </xdr:spPr>
        <xdr:txBody>
          <a:bodyPr vertOverflow="clip" wrap="square" lIns="27432" tIns="27432" rIns="0" bIns="0" anchor="ctr" upright="1"/>
          <a:lstStyle/>
          <a:p>
            <a:pPr algn="r" rtl="0">
              <a:defRPr sz="1000"/>
            </a:pPr>
            <a:r>
              <a:rPr lang="vi-VN" sz="1000" b="1" i="0" u="none" strike="noStrike" baseline="0">
                <a:solidFill>
                  <a:srgbClr val="000000"/>
                </a:solidFill>
                <a:latin typeface="Times New Roman"/>
                <a:cs typeface="Times New Roman"/>
              </a:rPr>
              <a:t>WP ref. : </a:t>
            </a:r>
            <a:r>
              <a:rPr lang="en-US" sz="2000" b="1" i="0" u="none" strike="noStrike" baseline="0">
                <a:solidFill>
                  <a:srgbClr val="FF0000"/>
                </a:solidFill>
                <a:latin typeface="Times New Roman"/>
                <a:cs typeface="Times New Roman"/>
              </a:rPr>
              <a:t>OD</a:t>
            </a:r>
            <a:r>
              <a:rPr lang="en-US" sz="2000" b="1" i="0" u="none" strike="noStrike" baseline="-25000">
                <a:solidFill>
                  <a:srgbClr val="FF0000"/>
                </a:solidFill>
                <a:latin typeface="Times New Roman"/>
                <a:cs typeface="Times New Roman"/>
              </a:rPr>
              <a:t>0</a:t>
            </a:r>
            <a:endParaRPr lang="vi-VN" sz="2000" b="1" i="0" u="none" strike="noStrike" baseline="-25000">
              <a:solidFill>
                <a:srgbClr val="FF0000"/>
              </a:solidFill>
              <a:latin typeface="Times New Roman"/>
              <a:cs typeface="Times New Roman"/>
            </a:endParaRPr>
          </a:p>
        </xdr:txBody>
      </xdr:sp>
      <xdr:pic>
        <xdr:nvPicPr>
          <xdr:cNvPr id="12" name="Picture 8" descr="Bakertilly_A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0" y="0"/>
            <a:ext cx="199" cy="60"/>
          </a:xfrm>
          <a:prstGeom prst="rect">
            <a:avLst/>
          </a:prstGeom>
          <a:noFill/>
          <a:ln>
            <a:noFill/>
          </a:ln>
          <a:extLs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13" name="Text Box 14"/>
          <xdr:cNvSpPr txBox="1">
            <a:spLocks noChangeArrowheads="1"/>
          </xdr:cNvSpPr>
        </xdr:nvSpPr>
        <xdr:spPr bwMode="auto">
          <a:xfrm>
            <a:off x="590" y="132"/>
            <a:ext cx="85" cy="29"/>
          </a:xfrm>
          <a:prstGeom prst="rect">
            <a:avLst/>
          </a:prstGeom>
          <a:solidFill>
            <a:srgbClr val="FFFFFF"/>
          </a:solidFill>
          <a:ln w="9525">
            <a:solidFill>
              <a:srgbClr val="000000"/>
            </a:solidFill>
            <a:miter lim="800000"/>
            <a:headEnd/>
            <a:tailEnd/>
          </a:ln>
        </xdr:spPr>
        <xdr:txBody>
          <a:bodyPr vertOverflow="clip" wrap="square" lIns="27432" tIns="27432" rIns="0" bIns="0" anchor="ctr" anchorCtr="0" upright="1"/>
          <a:lstStyle/>
          <a:p>
            <a:pPr algn="l" rtl="0">
              <a:defRPr sz="1000"/>
            </a:pPr>
            <a:r>
              <a:rPr lang="vi-VN" sz="1000" b="1" i="0" u="none" strike="noStrike" baseline="0">
                <a:solidFill>
                  <a:srgbClr val="000000"/>
                </a:solidFill>
                <a:latin typeface="Times New Roman"/>
                <a:cs typeface="Times New Roman"/>
              </a:rPr>
              <a:t>Manager</a:t>
            </a:r>
          </a:p>
        </xdr:txBody>
      </xdr:sp>
      <xdr:sp macro="" textlink="">
        <xdr:nvSpPr>
          <xdr:cNvPr id="14" name="Text Box 14"/>
          <xdr:cNvSpPr txBox="1">
            <a:spLocks noChangeArrowheads="1"/>
          </xdr:cNvSpPr>
        </xdr:nvSpPr>
        <xdr:spPr bwMode="auto">
          <a:xfrm>
            <a:off x="675" y="48"/>
            <a:ext cx="93" cy="28"/>
          </a:xfrm>
          <a:prstGeom prst="rect">
            <a:avLst/>
          </a:prstGeom>
          <a:solidFill>
            <a:srgbClr val="FFFFFF"/>
          </a:solidFill>
          <a:ln w="9525">
            <a:solidFill>
              <a:srgbClr val="000000"/>
            </a:solidFill>
            <a:miter lim="800000"/>
            <a:headEnd/>
            <a:tailEnd/>
          </a:ln>
        </xdr:spPr>
        <xdr:txBody>
          <a:bodyPr vertOverflow="clip" wrap="square" lIns="27432" tIns="27432" rIns="0" bIns="0" anchor="ctr" anchorCtr="0" upright="1"/>
          <a:lstStyle/>
          <a:p>
            <a:pPr algn="ctr" rtl="0">
              <a:defRPr sz="1000"/>
            </a:pPr>
            <a:r>
              <a:rPr lang="vi-VN" sz="1000" b="1" i="0" u="none" strike="noStrike" baseline="0">
                <a:solidFill>
                  <a:srgbClr val="000000"/>
                </a:solidFill>
                <a:latin typeface="Times New Roman"/>
                <a:cs typeface="Times New Roman"/>
              </a:rPr>
              <a:t>Initials</a:t>
            </a:r>
          </a:p>
        </xdr:txBody>
      </xdr:sp>
      <xdr:sp macro="" textlink="">
        <xdr:nvSpPr>
          <xdr:cNvPr id="15" name="Text Box 15"/>
          <xdr:cNvSpPr txBox="1">
            <a:spLocks noChangeArrowheads="1"/>
          </xdr:cNvSpPr>
        </xdr:nvSpPr>
        <xdr:spPr bwMode="auto">
          <a:xfrm>
            <a:off x="767" y="48"/>
            <a:ext cx="97" cy="28"/>
          </a:xfrm>
          <a:prstGeom prst="rect">
            <a:avLst/>
          </a:prstGeom>
          <a:solidFill>
            <a:srgbClr val="FFFFFF"/>
          </a:solidFill>
          <a:ln w="9525">
            <a:solidFill>
              <a:srgbClr val="000000"/>
            </a:solidFill>
            <a:miter lim="800000"/>
            <a:headEnd/>
            <a:tailEnd/>
          </a:ln>
        </xdr:spPr>
        <xdr:txBody>
          <a:bodyPr vertOverflow="clip" wrap="square" lIns="27432" tIns="27432" rIns="0" bIns="0" anchor="ctr" anchorCtr="0" upright="1"/>
          <a:lstStyle/>
          <a:p>
            <a:pPr algn="ctr" rtl="0">
              <a:defRPr sz="1000"/>
            </a:pPr>
            <a:r>
              <a:rPr lang="vi-VN" sz="1000" b="1" i="0" u="none" strike="noStrike" baseline="0">
                <a:solidFill>
                  <a:srgbClr val="000000"/>
                </a:solidFill>
                <a:latin typeface="Times New Roman"/>
                <a:cs typeface="Times New Roman"/>
              </a:rPr>
              <a:t>Date</a:t>
            </a:r>
          </a:p>
        </xdr:txBody>
      </xdr:sp>
      <xdr:sp macro="" textlink="">
        <xdr:nvSpPr>
          <xdr:cNvPr id="16" name="Text Box 15"/>
          <xdr:cNvSpPr txBox="1">
            <a:spLocks noChangeArrowheads="1"/>
          </xdr:cNvSpPr>
        </xdr:nvSpPr>
        <xdr:spPr bwMode="auto">
          <a:xfrm>
            <a:off x="766" y="105"/>
            <a:ext cx="98" cy="27"/>
          </a:xfrm>
          <a:prstGeom prst="rect">
            <a:avLst/>
          </a:prstGeom>
          <a:solidFill>
            <a:srgbClr val="FFFFFF"/>
          </a:solidFill>
          <a:ln w="9525">
            <a:solidFill>
              <a:srgbClr val="000000"/>
            </a:solidFill>
            <a:miter lim="800000"/>
            <a:headEnd/>
            <a:tailEnd/>
          </a:ln>
        </xdr:spPr>
        <xdr:txBody>
          <a:bodyPr vertOverflow="clip" wrap="square" lIns="27432" tIns="22860" rIns="27432" bIns="22860" anchor="ctr" anchorCtr="0" upright="1"/>
          <a:lstStyle/>
          <a:p>
            <a:pPr algn="ctr" rtl="0">
              <a:defRPr sz="1000"/>
            </a:pPr>
            <a:r>
              <a:rPr lang="vi-VN" sz="1000" b="1" i="0" u="none" strike="noStrike" baseline="0">
                <a:solidFill>
                  <a:srgbClr val="0000FF"/>
                </a:solidFill>
                <a:latin typeface="Times New Roman"/>
                <a:cs typeface="Times New Roman"/>
              </a:rPr>
              <a:t> </a:t>
            </a:r>
            <a:r>
              <a:rPr lang="en-US" sz="1000" b="1" i="0" u="none" strike="noStrike" baseline="0">
                <a:solidFill>
                  <a:srgbClr val="0000FF"/>
                </a:solidFill>
                <a:latin typeface="Times New Roman"/>
                <a:cs typeface="Times New Roman"/>
              </a:rPr>
              <a:t> </a:t>
            </a:r>
            <a:endParaRPr lang="vi-VN" sz="1000" b="1" i="0" u="none" strike="noStrike" baseline="0">
              <a:solidFill>
                <a:srgbClr val="0000FF"/>
              </a:solidFill>
              <a:latin typeface="Times New Roman"/>
              <a:cs typeface="Times New Roman"/>
            </a:endParaRPr>
          </a:p>
        </xdr:txBody>
      </xdr:sp>
      <xdr:sp macro="" textlink="">
        <xdr:nvSpPr>
          <xdr:cNvPr id="17" name="Text Box 15"/>
          <xdr:cNvSpPr txBox="1">
            <a:spLocks noChangeArrowheads="1"/>
          </xdr:cNvSpPr>
        </xdr:nvSpPr>
        <xdr:spPr bwMode="auto">
          <a:xfrm>
            <a:off x="766" y="132"/>
            <a:ext cx="98" cy="29"/>
          </a:xfrm>
          <a:prstGeom prst="rect">
            <a:avLst/>
          </a:prstGeom>
          <a:solidFill>
            <a:srgbClr val="FFFFFF"/>
          </a:solidFill>
          <a:ln w="9525">
            <a:solidFill>
              <a:srgbClr val="000000"/>
            </a:solidFill>
            <a:miter lim="800000"/>
            <a:headEnd/>
            <a:tailEnd/>
          </a:ln>
        </xdr:spPr>
        <xdr:txBody>
          <a:bodyPr vertOverflow="clip" wrap="square" lIns="27432" tIns="22860" rIns="27432" bIns="22860" anchor="ctr" anchorCtr="0" upright="1"/>
          <a:lstStyle/>
          <a:p>
            <a:pPr algn="ctr" rtl="0">
              <a:defRPr sz="1000"/>
            </a:pPr>
            <a:r>
              <a:rPr lang="en-US" sz="1000" b="1" i="0" u="none" strike="noStrike" baseline="0">
                <a:solidFill>
                  <a:srgbClr val="0000FF"/>
                </a:solidFill>
                <a:latin typeface="Times New Roman"/>
                <a:cs typeface="Times New Roman"/>
              </a:rPr>
              <a:t> </a:t>
            </a:r>
            <a:r>
              <a:rPr lang="vi-VN" sz="1000" b="1" i="0" u="none" strike="noStrike" baseline="0">
                <a:solidFill>
                  <a:srgbClr val="0000FF"/>
                </a:solidFill>
                <a:latin typeface="Times New Roman"/>
                <a:cs typeface="Times New Roman"/>
              </a:rPr>
              <a:t> </a:t>
            </a:r>
          </a:p>
        </xdr:txBody>
      </xdr:sp>
      <xdr:sp macro="" textlink="#REF!">
        <xdr:nvSpPr>
          <xdr:cNvPr id="18" name="Text Box 15"/>
          <xdr:cNvSpPr txBox="1">
            <a:spLocks noChangeArrowheads="1"/>
          </xdr:cNvSpPr>
        </xdr:nvSpPr>
        <xdr:spPr bwMode="auto">
          <a:xfrm>
            <a:off x="675" y="76"/>
            <a:ext cx="92" cy="29"/>
          </a:xfrm>
          <a:prstGeom prst="rect">
            <a:avLst/>
          </a:prstGeom>
          <a:solidFill>
            <a:srgbClr val="FFFFFF"/>
          </a:solidFill>
          <a:ln w="9525">
            <a:solidFill>
              <a:srgbClr val="000000"/>
            </a:solidFill>
            <a:miter lim="800000"/>
            <a:headEnd/>
            <a:tailEnd/>
          </a:ln>
        </xdr:spPr>
        <xdr:txBody>
          <a:bodyPr vertOverflow="clip" wrap="square" lIns="27432" tIns="22860" rIns="27432" bIns="22860" anchor="ctr" anchorCtr="0" upright="1"/>
          <a:lstStyle/>
          <a:p>
            <a:pPr algn="ctr"/>
            <a:fld id="{449BFECD-F597-471D-89A2-7FABB5582164}" type="TxLink">
              <a:rPr lang="en-US" b="1">
                <a:solidFill>
                  <a:srgbClr val="0000FF"/>
                </a:solidFill>
                <a:latin typeface="Times New Roman" pitchFamily="18" charset="0"/>
                <a:cs typeface="Times New Roman" pitchFamily="18" charset="0"/>
              </a:rPr>
              <a:pPr algn="ctr"/>
              <a:t>NQC</a:t>
            </a:fld>
            <a:endParaRPr lang="en-US" b="1">
              <a:solidFill>
                <a:srgbClr val="0000FF"/>
              </a:solidFill>
              <a:latin typeface="Times New Roman" pitchFamily="18" charset="0"/>
              <a:cs typeface="Times New Roman" pitchFamily="18" charset="0"/>
            </a:endParaRPr>
          </a:p>
        </xdr:txBody>
      </xdr:sp>
      <xdr:sp macro="" textlink="">
        <xdr:nvSpPr>
          <xdr:cNvPr id="19" name="Text Box 15"/>
          <xdr:cNvSpPr txBox="1">
            <a:spLocks noChangeArrowheads="1"/>
          </xdr:cNvSpPr>
        </xdr:nvSpPr>
        <xdr:spPr bwMode="auto">
          <a:xfrm>
            <a:off x="675" y="105"/>
            <a:ext cx="92" cy="27"/>
          </a:xfrm>
          <a:prstGeom prst="rect">
            <a:avLst/>
          </a:prstGeom>
          <a:solidFill>
            <a:srgbClr val="FFFFFF"/>
          </a:solidFill>
          <a:ln w="9525">
            <a:solidFill>
              <a:srgbClr val="000000"/>
            </a:solidFill>
            <a:miter lim="800000"/>
            <a:headEnd/>
            <a:tailEnd/>
          </a:ln>
        </xdr:spPr>
        <xdr:txBody>
          <a:bodyPr vertOverflow="clip" wrap="square" lIns="27432" tIns="22860" rIns="27432" bIns="22860" anchor="ctr" anchorCtr="0" upright="1"/>
          <a:lstStyle/>
          <a:p>
            <a:pPr algn="ctr" rtl="0">
              <a:defRPr sz="1000"/>
            </a:pPr>
            <a:r>
              <a:rPr lang="vi-VN" sz="1000" b="1" i="0" u="none" strike="noStrike" baseline="0">
                <a:solidFill>
                  <a:srgbClr val="0000FF"/>
                </a:solidFill>
                <a:latin typeface="Times New Roman"/>
                <a:cs typeface="Times New Roman"/>
              </a:rPr>
              <a:t> </a:t>
            </a:r>
          </a:p>
        </xdr:txBody>
      </xdr:sp>
      <xdr:sp macro="" textlink="">
        <xdr:nvSpPr>
          <xdr:cNvPr id="20" name="Text Box 15"/>
          <xdr:cNvSpPr txBox="1">
            <a:spLocks noChangeArrowheads="1"/>
          </xdr:cNvSpPr>
        </xdr:nvSpPr>
        <xdr:spPr bwMode="auto">
          <a:xfrm>
            <a:off x="675" y="132"/>
            <a:ext cx="92" cy="29"/>
          </a:xfrm>
          <a:prstGeom prst="rect">
            <a:avLst/>
          </a:prstGeom>
          <a:solidFill>
            <a:srgbClr val="FFFFFF"/>
          </a:solidFill>
          <a:ln w="9525">
            <a:solidFill>
              <a:srgbClr val="000000"/>
            </a:solidFill>
            <a:miter lim="800000"/>
            <a:headEnd/>
            <a:tailEnd/>
          </a:ln>
        </xdr:spPr>
        <xdr:txBody>
          <a:bodyPr vertOverflow="clip" wrap="square" lIns="27432" tIns="22860" rIns="27432" bIns="22860" anchor="ctr" anchorCtr="0" upright="1"/>
          <a:lstStyle/>
          <a:p>
            <a:pPr algn="ctr" rtl="0">
              <a:defRPr sz="1000"/>
            </a:pPr>
            <a:r>
              <a:rPr lang="vi-VN" sz="1000" b="1" i="0" u="none" strike="noStrike" baseline="0">
                <a:solidFill>
                  <a:srgbClr val="0000FF"/>
                </a:solidFill>
                <a:latin typeface="Times New Roman"/>
                <a:cs typeface="Times New Roman"/>
              </a:rPr>
              <a:t> </a:t>
            </a:r>
            <a:r>
              <a:rPr lang="en-US" sz="1000" b="1" i="0" u="none" strike="noStrike" baseline="0">
                <a:solidFill>
                  <a:srgbClr val="0000FF"/>
                </a:solidFill>
                <a:latin typeface="Times New Roman"/>
                <a:cs typeface="Times New Roman"/>
              </a:rPr>
              <a:t> </a:t>
            </a:r>
            <a:endParaRPr lang="vi-VN" sz="1000" b="1" i="0" u="none" strike="noStrike" baseline="0">
              <a:solidFill>
                <a:srgbClr val="0000FF"/>
              </a:solidFill>
              <a:latin typeface="Times New Roman"/>
              <a:cs typeface="Times New Roman"/>
            </a:endParaRPr>
          </a:p>
        </xdr:txBody>
      </xdr:sp>
      <xdr:sp macro="" textlink="#REF!">
        <xdr:nvSpPr>
          <xdr:cNvPr id="21" name="Text Box 13"/>
          <xdr:cNvSpPr txBox="1">
            <a:spLocks noChangeArrowheads="1"/>
          </xdr:cNvSpPr>
        </xdr:nvSpPr>
        <xdr:spPr bwMode="auto">
          <a:xfrm>
            <a:off x="141" y="76"/>
            <a:ext cx="448" cy="31"/>
          </a:xfrm>
          <a:prstGeom prst="rect">
            <a:avLst/>
          </a:prstGeom>
          <a:solidFill>
            <a:srgbClr val="FFFFFF"/>
          </a:solidFill>
          <a:ln w="9525">
            <a:noFill/>
            <a:miter lim="800000"/>
            <a:headEnd/>
            <a:tailEnd/>
          </a:ln>
        </xdr:spPr>
        <xdr:txBody>
          <a:bodyPr vertOverflow="clip" wrap="square" lIns="27432" tIns="22860" rIns="0" bIns="0" anchor="ctr" anchorCtr="0" upright="1"/>
          <a:lstStyle/>
          <a:p>
            <a:fld id="{226CDA9A-AABA-41FC-927F-B0E3B1D64B44}" type="TxLink">
              <a:rPr lang="en-US" b="1">
                <a:solidFill>
                  <a:srgbClr val="0000FF"/>
                </a:solidFill>
                <a:latin typeface="Times New Roman" pitchFamily="18" charset="0"/>
                <a:cs typeface="Times New Roman" pitchFamily="18" charset="0"/>
              </a:rPr>
              <a:pPr/>
              <a:t>CÔNG TY CỔ PHẦN HƯNG ĐẠO CONGTAINER</a:t>
            </a:fld>
            <a:endParaRPr lang="en-US" b="1">
              <a:solidFill>
                <a:srgbClr val="0000FF"/>
              </a:solidFill>
              <a:latin typeface="Times New Roman" pitchFamily="18" charset="0"/>
              <a:cs typeface="Times New Roman" pitchFamily="18" charset="0"/>
            </a:endParaRPr>
          </a:p>
        </xdr:txBody>
      </xdr:sp>
      <xdr:sp macro="" textlink="#REF!">
        <xdr:nvSpPr>
          <xdr:cNvPr id="22" name="Text Box 16"/>
          <xdr:cNvSpPr txBox="1">
            <a:spLocks noChangeArrowheads="1"/>
          </xdr:cNvSpPr>
        </xdr:nvSpPr>
        <xdr:spPr bwMode="auto">
          <a:xfrm>
            <a:off x="143" y="105"/>
            <a:ext cx="446" cy="27"/>
          </a:xfrm>
          <a:prstGeom prst="rect">
            <a:avLst/>
          </a:prstGeom>
          <a:solidFill>
            <a:srgbClr val="FFFFFF"/>
          </a:solidFill>
          <a:ln w="9525">
            <a:noFill/>
            <a:miter lim="800000"/>
            <a:headEnd/>
            <a:tailEnd/>
          </a:ln>
        </xdr:spPr>
        <xdr:txBody>
          <a:bodyPr vertOverflow="clip" wrap="square" lIns="27432" tIns="22860" rIns="0" bIns="0" anchor="ctr" anchorCtr="0" upright="1"/>
          <a:lstStyle/>
          <a:p>
            <a:fld id="{AA3E3A4E-E1E9-4CA0-8DCB-C34D0DFD8E7C}" type="TxLink">
              <a:rPr lang="en-US" b="1">
                <a:solidFill>
                  <a:srgbClr val="0000FF"/>
                </a:solidFill>
                <a:latin typeface="Times New Roman" pitchFamily="18" charset="0"/>
                <a:cs typeface="Times New Roman" pitchFamily="18" charset="0"/>
              </a:rPr>
              <a:pPr/>
              <a:t>30/06/2015</a:t>
            </a:fld>
            <a:endParaRPr lang="en-US" b="1">
              <a:solidFill>
                <a:srgbClr val="0000FF"/>
              </a:solidFill>
              <a:latin typeface="Times New Roman" pitchFamily="18" charset="0"/>
              <a:cs typeface="Times New Roman" pitchFamily="18" charset="0"/>
            </a:endParaRPr>
          </a:p>
        </xdr:txBody>
      </xdr:sp>
      <xdr:sp macro="" textlink="">
        <xdr:nvSpPr>
          <xdr:cNvPr id="23" name="Line 843"/>
          <xdr:cNvSpPr>
            <a:spLocks noChangeShapeType="1"/>
          </xdr:cNvSpPr>
        </xdr:nvSpPr>
        <xdr:spPr bwMode="auto">
          <a:xfrm flipH="1">
            <a:off x="39" y="190"/>
            <a:ext cx="553"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sp macro="" textlink="">
        <xdr:nvSpPr>
          <xdr:cNvPr id="24" name="Line 844"/>
          <xdr:cNvSpPr>
            <a:spLocks noChangeShapeType="1"/>
          </xdr:cNvSpPr>
        </xdr:nvSpPr>
        <xdr:spPr bwMode="auto">
          <a:xfrm flipH="1">
            <a:off x="40" y="132"/>
            <a:ext cx="569"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sp macro="" textlink="">
        <xdr:nvSpPr>
          <xdr:cNvPr id="25" name="Line 845"/>
          <xdr:cNvSpPr>
            <a:spLocks noChangeShapeType="1"/>
          </xdr:cNvSpPr>
        </xdr:nvSpPr>
        <xdr:spPr bwMode="auto">
          <a:xfrm flipH="1">
            <a:off x="40" y="105"/>
            <a:ext cx="569"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sp macro="" textlink="">
        <xdr:nvSpPr>
          <xdr:cNvPr id="26" name="Line 846"/>
          <xdr:cNvSpPr>
            <a:spLocks noChangeShapeType="1"/>
          </xdr:cNvSpPr>
        </xdr:nvSpPr>
        <xdr:spPr bwMode="auto">
          <a:xfrm flipH="1">
            <a:off x="40" y="76"/>
            <a:ext cx="568"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sp macro="" textlink="">
        <xdr:nvSpPr>
          <xdr:cNvPr id="27" name="Line 847"/>
          <xdr:cNvSpPr>
            <a:spLocks noChangeShapeType="1"/>
          </xdr:cNvSpPr>
        </xdr:nvSpPr>
        <xdr:spPr bwMode="auto">
          <a:xfrm>
            <a:off x="39" y="76"/>
            <a:ext cx="0" cy="113"/>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sp macro="" textlink="">
        <xdr:nvSpPr>
          <xdr:cNvPr id="28" name="Text Box 14"/>
          <xdr:cNvSpPr txBox="1">
            <a:spLocks noChangeArrowheads="1"/>
          </xdr:cNvSpPr>
        </xdr:nvSpPr>
        <xdr:spPr bwMode="auto">
          <a:xfrm>
            <a:off x="590" y="161"/>
            <a:ext cx="85" cy="29"/>
          </a:xfrm>
          <a:prstGeom prst="rect">
            <a:avLst/>
          </a:prstGeom>
          <a:solidFill>
            <a:srgbClr val="FFFFFF"/>
          </a:solidFill>
          <a:ln w="9525">
            <a:solidFill>
              <a:srgbClr val="000000"/>
            </a:solidFill>
            <a:miter lim="800000"/>
            <a:headEnd/>
            <a:tailEnd/>
          </a:ln>
        </xdr:spPr>
        <xdr:txBody>
          <a:bodyPr vertOverflow="clip" wrap="square" lIns="27432" tIns="27432" rIns="0" bIns="0" anchor="ctr" anchorCtr="0" upright="1"/>
          <a:lstStyle/>
          <a:p>
            <a:pPr algn="l" rtl="0">
              <a:defRPr sz="1000"/>
            </a:pPr>
            <a:r>
              <a:rPr lang="vi-VN" sz="1000" b="1" i="0" u="none" strike="noStrike" baseline="0">
                <a:solidFill>
                  <a:srgbClr val="000000"/>
                </a:solidFill>
                <a:latin typeface="Times New Roman"/>
                <a:cs typeface="Times New Roman"/>
              </a:rPr>
              <a:t>Partner</a:t>
            </a:r>
          </a:p>
        </xdr:txBody>
      </xdr:sp>
      <xdr:sp macro="" textlink="">
        <xdr:nvSpPr>
          <xdr:cNvPr id="29" name="Text Box 15"/>
          <xdr:cNvSpPr txBox="1">
            <a:spLocks noChangeArrowheads="1"/>
          </xdr:cNvSpPr>
        </xdr:nvSpPr>
        <xdr:spPr bwMode="auto">
          <a:xfrm>
            <a:off x="766" y="161"/>
            <a:ext cx="98" cy="29"/>
          </a:xfrm>
          <a:prstGeom prst="rect">
            <a:avLst/>
          </a:prstGeom>
          <a:solidFill>
            <a:srgbClr val="FFFFFF"/>
          </a:solidFill>
          <a:ln w="9525">
            <a:solidFill>
              <a:srgbClr val="000000"/>
            </a:solidFill>
            <a:miter lim="800000"/>
            <a:headEnd/>
            <a:tailEnd/>
          </a:ln>
        </xdr:spPr>
        <xdr:txBody>
          <a:bodyPr vertOverflow="clip" wrap="square" lIns="27432" tIns="22860" rIns="27432" bIns="22860" anchor="ctr" anchorCtr="0" upright="1"/>
          <a:lstStyle/>
          <a:p>
            <a:pPr algn="ctr" rtl="0">
              <a:defRPr sz="1000"/>
            </a:pPr>
            <a:r>
              <a:rPr lang="en-US" sz="1000" b="1" i="0" u="none" strike="noStrike" baseline="0">
                <a:solidFill>
                  <a:srgbClr val="0000FF"/>
                </a:solidFill>
                <a:latin typeface="Times New Roman"/>
                <a:cs typeface="Times New Roman"/>
              </a:rPr>
              <a:t> </a:t>
            </a:r>
            <a:r>
              <a:rPr lang="vi-VN" sz="1000" b="1" i="0" u="none" strike="noStrike" baseline="0">
                <a:solidFill>
                  <a:srgbClr val="0000FF"/>
                </a:solidFill>
                <a:latin typeface="Times New Roman"/>
                <a:cs typeface="Times New Roman"/>
              </a:rPr>
              <a:t> </a:t>
            </a:r>
          </a:p>
        </xdr:txBody>
      </xdr:sp>
      <xdr:sp macro="" textlink="">
        <xdr:nvSpPr>
          <xdr:cNvPr id="30" name="Text Box 15"/>
          <xdr:cNvSpPr txBox="1">
            <a:spLocks noChangeArrowheads="1"/>
          </xdr:cNvSpPr>
        </xdr:nvSpPr>
        <xdr:spPr bwMode="auto">
          <a:xfrm>
            <a:off x="675" y="161"/>
            <a:ext cx="92" cy="29"/>
          </a:xfrm>
          <a:prstGeom prst="rect">
            <a:avLst/>
          </a:prstGeom>
          <a:solidFill>
            <a:srgbClr val="FFFFFF"/>
          </a:solidFill>
          <a:ln w="9525">
            <a:solidFill>
              <a:srgbClr val="000000"/>
            </a:solidFill>
            <a:miter lim="800000"/>
            <a:headEnd/>
            <a:tailEnd/>
          </a:ln>
        </xdr:spPr>
        <xdr:txBody>
          <a:bodyPr vertOverflow="clip" wrap="square" lIns="27432" tIns="22860" rIns="27432" bIns="22860" anchor="ctr" anchorCtr="0" upright="1"/>
          <a:lstStyle/>
          <a:p>
            <a:pPr algn="ctr" rtl="0">
              <a:defRPr sz="1000"/>
            </a:pPr>
            <a:r>
              <a:rPr lang="vi-VN" sz="1000" b="1" i="0" u="none" strike="noStrike" baseline="0">
                <a:solidFill>
                  <a:srgbClr val="0000FF"/>
                </a:solidFill>
                <a:latin typeface="Times New Roman"/>
                <a:cs typeface="Times New Roman"/>
              </a:rPr>
              <a:t> </a:t>
            </a:r>
            <a:r>
              <a:rPr lang="en-US" sz="1000" b="1" i="0" u="none" strike="noStrike" baseline="0">
                <a:solidFill>
                  <a:srgbClr val="0000FF"/>
                </a:solidFill>
                <a:latin typeface="Times New Roman"/>
                <a:cs typeface="Times New Roman"/>
              </a:rPr>
              <a:t> </a:t>
            </a:r>
            <a:endParaRPr lang="vi-VN" sz="1000" b="1" i="0" u="none" strike="noStrike" baseline="0">
              <a:solidFill>
                <a:srgbClr val="0000FF"/>
              </a:solidFill>
              <a:latin typeface="Times New Roman"/>
              <a:cs typeface="Times New Roman"/>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9525</xdr:colOff>
      <xdr:row>0</xdr:row>
      <xdr:rowOff>7018</xdr:rowOff>
    </xdr:from>
    <xdr:to>
      <xdr:col>6</xdr:col>
      <xdr:colOff>876299</xdr:colOff>
      <xdr:row>8</xdr:row>
      <xdr:rowOff>0</xdr:rowOff>
    </xdr:to>
    <xdr:grpSp>
      <xdr:nvGrpSpPr>
        <xdr:cNvPr id="2" name="Group 1500"/>
        <xdr:cNvGrpSpPr>
          <a:grpSpLocks/>
        </xdr:cNvGrpSpPr>
      </xdr:nvGrpSpPr>
      <xdr:grpSpPr bwMode="auto">
        <a:xfrm>
          <a:off x="9525" y="7018"/>
          <a:ext cx="7219949" cy="1326482"/>
          <a:chOff x="0" y="-6"/>
          <a:chExt cx="864" cy="196"/>
        </a:xfrm>
      </xdr:grpSpPr>
      <xdr:sp macro="" textlink="">
        <xdr:nvSpPr>
          <xdr:cNvPr id="3" name="Text Box 19"/>
          <xdr:cNvSpPr txBox="1">
            <a:spLocks noChangeArrowheads="1"/>
          </xdr:cNvSpPr>
        </xdr:nvSpPr>
        <xdr:spPr bwMode="auto">
          <a:xfrm>
            <a:off x="138" y="132"/>
            <a:ext cx="451" cy="56"/>
          </a:xfrm>
          <a:prstGeom prst="rect">
            <a:avLst/>
          </a:prstGeom>
          <a:solidFill>
            <a:srgbClr val="FFFFFF"/>
          </a:solidFill>
          <a:ln w="9525">
            <a:noFill/>
            <a:miter lim="800000"/>
            <a:headEnd/>
            <a:tailEnd/>
          </a:ln>
        </xdr:spPr>
        <xdr:txBody>
          <a:bodyPr vertOverflow="clip" wrap="square" lIns="27432" tIns="27432" rIns="0" bIns="0" anchor="ctr" anchorCtr="0" upright="1"/>
          <a:lstStyle/>
          <a:p>
            <a:pPr algn="ctr" rtl="0">
              <a:defRPr sz="1000"/>
            </a:pPr>
            <a:r>
              <a:rPr lang="en-US" sz="1000" b="1" i="0" u="none" strike="noStrike" cap="all" baseline="0">
                <a:solidFill>
                  <a:srgbClr val="0000FF"/>
                </a:solidFill>
                <a:latin typeface="Times New Roman"/>
                <a:cs typeface="Times New Roman"/>
              </a:rPr>
              <a:t>GIAI THICH SO LIEU LUU CHUYEN TIEN TE</a:t>
            </a:r>
            <a:endParaRPr lang="vi-VN" sz="1000" b="1" i="0" u="none" strike="noStrike" cap="all" baseline="0">
              <a:solidFill>
                <a:srgbClr val="0000FF"/>
              </a:solidFill>
              <a:latin typeface="Times New Roman"/>
              <a:cs typeface="Times New Roman"/>
            </a:endParaRPr>
          </a:p>
        </xdr:txBody>
      </xdr:sp>
      <xdr:sp macro="" textlink="">
        <xdr:nvSpPr>
          <xdr:cNvPr id="4" name="WordArt 5"/>
          <xdr:cNvSpPr>
            <a:spLocks noChangeAspect="1" noChangeArrowheads="1" noChangeShapeType="1"/>
          </xdr:cNvSpPr>
        </xdr:nvSpPr>
        <xdr:spPr bwMode="auto">
          <a:xfrm>
            <a:off x="239" y="29"/>
            <a:ext cx="0" cy="0"/>
          </a:xfrm>
          <a:prstGeom prst="rect">
            <a:avLst/>
          </a:prstGeom>
        </xdr:spPr>
        <xdr:txBody>
          <a:bodyPr wrap="none" fromWordArt="1">
            <a:prstTxWarp prst="textPlain">
              <a:avLst>
                <a:gd name="adj" fmla="val 50000"/>
              </a:avLst>
            </a:prstTxWarp>
          </a:bodyPr>
          <a:lstStyle/>
          <a:p>
            <a:pPr algn="ctr" rtl="0"/>
            <a:r>
              <a:rPr lang="vi-VN" sz="1000" kern="10" spc="720">
                <a:ln w="9525">
                  <a:noFill/>
                  <a:round/>
                  <a:headEnd/>
                  <a:tailEnd/>
                </a:ln>
                <a:solidFill>
                  <a:srgbClr val="EAEAEA"/>
                </a:solidFill>
                <a:effectLst>
                  <a:outerShdw dist="45791" dir="3378596" algn="ctr" rotWithShape="0">
                    <a:srgbClr val="4D4D4D"/>
                  </a:outerShdw>
                </a:effectLst>
                <a:latin typeface="Times New Roman"/>
                <a:cs typeface="Times New Roman"/>
              </a:rPr>
              <a:t>DỰ THẢO</a:t>
            </a:r>
          </a:p>
        </xdr:txBody>
      </xdr:sp>
      <xdr:sp macro="" textlink="">
        <xdr:nvSpPr>
          <xdr:cNvPr id="5" name="Text Box 13"/>
          <xdr:cNvSpPr txBox="1">
            <a:spLocks noChangeArrowheads="1"/>
          </xdr:cNvSpPr>
        </xdr:nvSpPr>
        <xdr:spPr bwMode="auto">
          <a:xfrm>
            <a:off x="40" y="76"/>
            <a:ext cx="100" cy="29"/>
          </a:xfrm>
          <a:prstGeom prst="rect">
            <a:avLst/>
          </a:prstGeom>
          <a:solidFill>
            <a:srgbClr val="FFFFFF"/>
          </a:solidFill>
          <a:ln w="9525">
            <a:noFill/>
            <a:miter lim="800000"/>
            <a:headEnd/>
            <a:tailEnd/>
          </a:ln>
        </xdr:spPr>
        <xdr:txBody>
          <a:bodyPr vertOverflow="clip" wrap="square" lIns="27432" tIns="27432" rIns="0" bIns="0" anchor="ctr" anchorCtr="0" upright="1"/>
          <a:lstStyle/>
          <a:p>
            <a:pPr algn="l" rtl="0">
              <a:defRPr sz="1000"/>
            </a:pPr>
            <a:r>
              <a:rPr lang="vi-VN" sz="1000" b="1" i="0" u="none" strike="noStrike" baseline="0">
                <a:solidFill>
                  <a:srgbClr val="000000"/>
                </a:solidFill>
                <a:latin typeface="Times New Roman"/>
                <a:cs typeface="Times New Roman"/>
              </a:rPr>
              <a:t>Client: </a:t>
            </a:r>
          </a:p>
        </xdr:txBody>
      </xdr:sp>
      <xdr:sp macro="" textlink="">
        <xdr:nvSpPr>
          <xdr:cNvPr id="6" name="Text Box 14"/>
          <xdr:cNvSpPr txBox="1">
            <a:spLocks noChangeArrowheads="1"/>
          </xdr:cNvSpPr>
        </xdr:nvSpPr>
        <xdr:spPr bwMode="auto">
          <a:xfrm>
            <a:off x="590" y="76"/>
            <a:ext cx="86" cy="29"/>
          </a:xfrm>
          <a:prstGeom prst="rect">
            <a:avLst/>
          </a:prstGeom>
          <a:solidFill>
            <a:srgbClr val="FFFFFF"/>
          </a:solidFill>
          <a:ln w="9525">
            <a:solidFill>
              <a:srgbClr val="000000"/>
            </a:solidFill>
            <a:miter lim="800000"/>
            <a:headEnd/>
            <a:tailEnd/>
          </a:ln>
        </xdr:spPr>
        <xdr:txBody>
          <a:bodyPr vertOverflow="clip" wrap="square" lIns="27432" tIns="27432" rIns="0" bIns="0" anchor="ctr" anchorCtr="0" upright="1"/>
          <a:lstStyle/>
          <a:p>
            <a:pPr algn="l" rtl="0">
              <a:defRPr sz="1000"/>
            </a:pPr>
            <a:r>
              <a:rPr lang="vi-VN" sz="1000" b="1" i="0" u="none" strike="noStrike" baseline="0">
                <a:solidFill>
                  <a:srgbClr val="000000"/>
                </a:solidFill>
                <a:latin typeface="Times New Roman"/>
                <a:cs typeface="Times New Roman"/>
              </a:rPr>
              <a:t>Prepared by</a:t>
            </a:r>
          </a:p>
        </xdr:txBody>
      </xdr:sp>
      <xdr:sp macro="" textlink="#REF!">
        <xdr:nvSpPr>
          <xdr:cNvPr id="7" name="Text Box 15"/>
          <xdr:cNvSpPr txBox="1">
            <a:spLocks noChangeArrowheads="1"/>
          </xdr:cNvSpPr>
        </xdr:nvSpPr>
        <xdr:spPr bwMode="auto">
          <a:xfrm>
            <a:off x="766" y="76"/>
            <a:ext cx="98" cy="29"/>
          </a:xfrm>
          <a:prstGeom prst="rect">
            <a:avLst/>
          </a:prstGeom>
          <a:solidFill>
            <a:srgbClr val="FFFFFF"/>
          </a:solidFill>
          <a:ln w="9525">
            <a:solidFill>
              <a:srgbClr val="000000"/>
            </a:solidFill>
            <a:miter lim="800000"/>
            <a:headEnd/>
            <a:tailEnd/>
          </a:ln>
        </xdr:spPr>
        <xdr:txBody>
          <a:bodyPr vertOverflow="clip" wrap="square" lIns="27432" tIns="22860" rIns="27432" bIns="22860" anchor="ctr" anchorCtr="0" upright="1"/>
          <a:lstStyle/>
          <a:p>
            <a:pPr algn="ctr"/>
            <a:fld id="{FEF190A4-29A0-4470-A4E8-1C20E3D7D47F}" type="TxLink">
              <a:rPr lang="en-US" b="1">
                <a:solidFill>
                  <a:srgbClr val="0000FF"/>
                </a:solidFill>
                <a:latin typeface="Times New Roman" pitchFamily="18" charset="0"/>
                <a:cs typeface="Times New Roman" pitchFamily="18" charset="0"/>
              </a:rPr>
              <a:pPr algn="ctr"/>
              <a:t>01/01/2016</a:t>
            </a:fld>
            <a:endParaRPr lang="en-US" b="1">
              <a:solidFill>
                <a:srgbClr val="0000FF"/>
              </a:solidFill>
              <a:latin typeface="Times New Roman" pitchFamily="18" charset="0"/>
              <a:cs typeface="Times New Roman" pitchFamily="18" charset="0"/>
            </a:endParaRPr>
          </a:p>
        </xdr:txBody>
      </xdr:sp>
      <xdr:sp macro="" textlink="">
        <xdr:nvSpPr>
          <xdr:cNvPr id="8" name="Text Box 16"/>
          <xdr:cNvSpPr txBox="1">
            <a:spLocks noChangeArrowheads="1"/>
          </xdr:cNvSpPr>
        </xdr:nvSpPr>
        <xdr:spPr bwMode="auto">
          <a:xfrm>
            <a:off x="40" y="105"/>
            <a:ext cx="100" cy="27"/>
          </a:xfrm>
          <a:prstGeom prst="rect">
            <a:avLst/>
          </a:prstGeom>
          <a:solidFill>
            <a:srgbClr val="FFFFFF"/>
          </a:solidFill>
          <a:ln w="9525">
            <a:noFill/>
            <a:miter lim="800000"/>
            <a:headEnd/>
            <a:tailEnd/>
          </a:ln>
        </xdr:spPr>
        <xdr:txBody>
          <a:bodyPr vertOverflow="clip" wrap="square" lIns="27432" tIns="27432" rIns="0" bIns="0" anchor="ctr" anchorCtr="0" upright="1"/>
          <a:lstStyle/>
          <a:p>
            <a:pPr algn="l" rtl="0">
              <a:defRPr sz="1000"/>
            </a:pPr>
            <a:r>
              <a:rPr lang="vi-VN" sz="1000" b="1" i="0" u="none" strike="noStrike" baseline="0">
                <a:solidFill>
                  <a:srgbClr val="000000"/>
                </a:solidFill>
                <a:latin typeface="Times New Roman"/>
                <a:cs typeface="Times New Roman"/>
              </a:rPr>
              <a:t>Period ended:  </a:t>
            </a:r>
          </a:p>
        </xdr:txBody>
      </xdr:sp>
      <xdr:sp macro="" textlink="">
        <xdr:nvSpPr>
          <xdr:cNvPr id="9" name="Text Box 17"/>
          <xdr:cNvSpPr txBox="1">
            <a:spLocks noChangeArrowheads="1"/>
          </xdr:cNvSpPr>
        </xdr:nvSpPr>
        <xdr:spPr bwMode="auto">
          <a:xfrm>
            <a:off x="590" y="105"/>
            <a:ext cx="85" cy="27"/>
          </a:xfrm>
          <a:prstGeom prst="rect">
            <a:avLst/>
          </a:prstGeom>
          <a:solidFill>
            <a:srgbClr val="FFFFFF"/>
          </a:solidFill>
          <a:ln w="9525">
            <a:solidFill>
              <a:srgbClr val="000000"/>
            </a:solidFill>
            <a:miter lim="800000"/>
            <a:headEnd/>
            <a:tailEnd/>
          </a:ln>
        </xdr:spPr>
        <xdr:txBody>
          <a:bodyPr vertOverflow="clip" wrap="square" lIns="27432" tIns="27432" rIns="0" bIns="0" anchor="ctr" anchorCtr="0" upright="1"/>
          <a:lstStyle/>
          <a:p>
            <a:pPr algn="l" rtl="0">
              <a:defRPr sz="1000"/>
            </a:pPr>
            <a:r>
              <a:rPr lang="vi-VN" sz="1000" b="1" i="0" u="none" strike="noStrike" baseline="0">
                <a:solidFill>
                  <a:srgbClr val="000000"/>
                </a:solidFill>
                <a:latin typeface="Times New Roman"/>
                <a:cs typeface="Times New Roman"/>
              </a:rPr>
              <a:t>Senior </a:t>
            </a:r>
          </a:p>
        </xdr:txBody>
      </xdr:sp>
      <xdr:sp macro="" textlink="">
        <xdr:nvSpPr>
          <xdr:cNvPr id="10" name="Text Box 19"/>
          <xdr:cNvSpPr txBox="1">
            <a:spLocks noChangeArrowheads="1"/>
          </xdr:cNvSpPr>
        </xdr:nvSpPr>
        <xdr:spPr bwMode="auto">
          <a:xfrm>
            <a:off x="40" y="132"/>
            <a:ext cx="99" cy="55"/>
          </a:xfrm>
          <a:prstGeom prst="rect">
            <a:avLst/>
          </a:prstGeom>
          <a:solidFill>
            <a:srgbClr val="FFFFFF"/>
          </a:solidFill>
          <a:ln w="9525">
            <a:noFill/>
            <a:miter lim="800000"/>
            <a:headEnd/>
            <a:tailEnd/>
          </a:ln>
        </xdr:spPr>
        <xdr:txBody>
          <a:bodyPr vertOverflow="clip" wrap="square" lIns="27432" tIns="27432" rIns="0" bIns="0" anchor="ctr" anchorCtr="0" upright="1"/>
          <a:lstStyle/>
          <a:p>
            <a:pPr algn="l" rtl="0">
              <a:defRPr sz="1000"/>
            </a:pPr>
            <a:r>
              <a:rPr lang="vi-VN" sz="1000" b="1" i="0" u="none" strike="noStrike" baseline="0">
                <a:solidFill>
                  <a:srgbClr val="000000"/>
                </a:solidFill>
                <a:latin typeface="Times New Roman"/>
                <a:cs typeface="Times New Roman"/>
              </a:rPr>
              <a:t>Subject: </a:t>
            </a:r>
          </a:p>
          <a:p>
            <a:pPr algn="l" rtl="0">
              <a:defRPr sz="1000"/>
            </a:pPr>
            <a:endParaRPr lang="vi-VN" sz="1000" b="1" i="0" u="none" strike="noStrike" baseline="0">
              <a:solidFill>
                <a:srgbClr val="000000"/>
              </a:solidFill>
              <a:latin typeface="Times New Roman"/>
              <a:cs typeface="Times New Roman"/>
            </a:endParaRPr>
          </a:p>
          <a:p>
            <a:pPr algn="l" rtl="0">
              <a:defRPr sz="1000"/>
            </a:pPr>
            <a:endParaRPr lang="vi-VN" sz="1000" b="1" i="0" u="none" strike="noStrike" baseline="0">
              <a:solidFill>
                <a:srgbClr val="000000"/>
              </a:solidFill>
              <a:latin typeface="Times New Roman"/>
              <a:cs typeface="Times New Roman"/>
            </a:endParaRPr>
          </a:p>
        </xdr:txBody>
      </xdr:sp>
      <xdr:sp macro="" textlink="">
        <xdr:nvSpPr>
          <xdr:cNvPr id="11" name="Text Box 20"/>
          <xdr:cNvSpPr txBox="1">
            <a:spLocks noChangeArrowheads="1"/>
          </xdr:cNvSpPr>
        </xdr:nvSpPr>
        <xdr:spPr bwMode="auto">
          <a:xfrm>
            <a:off x="675" y="-6"/>
            <a:ext cx="187" cy="53"/>
          </a:xfrm>
          <a:prstGeom prst="rect">
            <a:avLst/>
          </a:prstGeom>
          <a:noFill/>
          <a:ln w="9525">
            <a:noFill/>
            <a:miter lim="800000"/>
            <a:headEnd/>
            <a:tailEnd/>
          </a:ln>
        </xdr:spPr>
        <xdr:txBody>
          <a:bodyPr vertOverflow="clip" wrap="square" lIns="27432" tIns="27432" rIns="0" bIns="0" anchor="t" upright="1"/>
          <a:lstStyle/>
          <a:p>
            <a:pPr algn="r" rtl="0">
              <a:defRPr sz="1000"/>
            </a:pPr>
            <a:r>
              <a:rPr lang="vi-VN" sz="1000" b="1" i="0" u="none" strike="noStrike" baseline="0">
                <a:solidFill>
                  <a:srgbClr val="000000"/>
                </a:solidFill>
                <a:latin typeface="Times New Roman"/>
                <a:cs typeface="Times New Roman"/>
              </a:rPr>
              <a:t>WP ref. :</a:t>
            </a:r>
            <a:r>
              <a:rPr lang="en-US" sz="1000" b="1" i="0" u="none" strike="noStrike" baseline="0">
                <a:solidFill>
                  <a:srgbClr val="000000"/>
                </a:solidFill>
                <a:latin typeface="Times New Roman"/>
                <a:cs typeface="Times New Roman"/>
              </a:rPr>
              <a:t> </a:t>
            </a:r>
            <a:r>
              <a:rPr lang="en-US" sz="2000" b="1" i="0" u="none" strike="noStrike" baseline="0">
                <a:solidFill>
                  <a:srgbClr val="FF0000"/>
                </a:solidFill>
                <a:latin typeface="Times New Roman"/>
                <a:cs typeface="Times New Roman"/>
              </a:rPr>
              <a:t>OD</a:t>
            </a:r>
            <a:r>
              <a:rPr lang="en-US" sz="2000" b="1" i="0" u="none" strike="noStrike" baseline="-25000">
                <a:solidFill>
                  <a:srgbClr val="FF0000"/>
                </a:solidFill>
                <a:latin typeface="Times New Roman"/>
                <a:cs typeface="Times New Roman"/>
              </a:rPr>
              <a:t>1</a:t>
            </a:r>
            <a:endParaRPr lang="vi-VN" sz="2000" b="1" i="0" u="none" strike="noStrike" baseline="-25000">
              <a:solidFill>
                <a:srgbClr val="FF0000"/>
              </a:solidFill>
              <a:latin typeface="Times New Roman"/>
              <a:cs typeface="Times New Roman"/>
            </a:endParaRPr>
          </a:p>
        </xdr:txBody>
      </xdr:sp>
      <xdr:pic>
        <xdr:nvPicPr>
          <xdr:cNvPr id="12" name="Picture 8" descr="Bakertilly_A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0" y="0"/>
            <a:ext cx="199" cy="60"/>
          </a:xfrm>
          <a:prstGeom prst="rect">
            <a:avLst/>
          </a:prstGeom>
          <a:noFill/>
          <a:ln>
            <a:noFill/>
          </a:ln>
          <a:extLs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13" name="Text Box 14"/>
          <xdr:cNvSpPr txBox="1">
            <a:spLocks noChangeArrowheads="1"/>
          </xdr:cNvSpPr>
        </xdr:nvSpPr>
        <xdr:spPr bwMode="auto">
          <a:xfrm>
            <a:off x="590" y="132"/>
            <a:ext cx="85" cy="29"/>
          </a:xfrm>
          <a:prstGeom prst="rect">
            <a:avLst/>
          </a:prstGeom>
          <a:solidFill>
            <a:srgbClr val="FFFFFF"/>
          </a:solidFill>
          <a:ln w="9525">
            <a:solidFill>
              <a:srgbClr val="000000"/>
            </a:solidFill>
            <a:miter lim="800000"/>
            <a:headEnd/>
            <a:tailEnd/>
          </a:ln>
        </xdr:spPr>
        <xdr:txBody>
          <a:bodyPr vertOverflow="clip" wrap="square" lIns="27432" tIns="27432" rIns="0" bIns="0" anchor="ctr" anchorCtr="0" upright="1"/>
          <a:lstStyle/>
          <a:p>
            <a:pPr algn="l" rtl="0">
              <a:defRPr sz="1000"/>
            </a:pPr>
            <a:r>
              <a:rPr lang="vi-VN" sz="1000" b="1" i="0" u="none" strike="noStrike" baseline="0">
                <a:solidFill>
                  <a:srgbClr val="000000"/>
                </a:solidFill>
                <a:latin typeface="Times New Roman"/>
                <a:cs typeface="Times New Roman"/>
              </a:rPr>
              <a:t>Manager</a:t>
            </a:r>
          </a:p>
        </xdr:txBody>
      </xdr:sp>
      <xdr:sp macro="" textlink="">
        <xdr:nvSpPr>
          <xdr:cNvPr id="14" name="Text Box 14"/>
          <xdr:cNvSpPr txBox="1">
            <a:spLocks noChangeArrowheads="1"/>
          </xdr:cNvSpPr>
        </xdr:nvSpPr>
        <xdr:spPr bwMode="auto">
          <a:xfrm>
            <a:off x="675" y="48"/>
            <a:ext cx="93" cy="28"/>
          </a:xfrm>
          <a:prstGeom prst="rect">
            <a:avLst/>
          </a:prstGeom>
          <a:solidFill>
            <a:srgbClr val="FFFFFF"/>
          </a:solidFill>
          <a:ln w="9525">
            <a:solidFill>
              <a:srgbClr val="000000"/>
            </a:solidFill>
            <a:miter lim="800000"/>
            <a:headEnd/>
            <a:tailEnd/>
          </a:ln>
        </xdr:spPr>
        <xdr:txBody>
          <a:bodyPr vertOverflow="clip" wrap="square" lIns="27432" tIns="27432" rIns="0" bIns="0" anchor="ctr" anchorCtr="0" upright="1"/>
          <a:lstStyle/>
          <a:p>
            <a:pPr algn="ctr" rtl="0">
              <a:defRPr sz="1000"/>
            </a:pPr>
            <a:r>
              <a:rPr lang="vi-VN" sz="1000" b="1" i="0" u="none" strike="noStrike" baseline="0">
                <a:solidFill>
                  <a:srgbClr val="000000"/>
                </a:solidFill>
                <a:latin typeface="Times New Roman"/>
                <a:cs typeface="Times New Roman"/>
              </a:rPr>
              <a:t>Initials</a:t>
            </a:r>
          </a:p>
        </xdr:txBody>
      </xdr:sp>
      <xdr:sp macro="" textlink="">
        <xdr:nvSpPr>
          <xdr:cNvPr id="15" name="Text Box 15"/>
          <xdr:cNvSpPr txBox="1">
            <a:spLocks noChangeArrowheads="1"/>
          </xdr:cNvSpPr>
        </xdr:nvSpPr>
        <xdr:spPr bwMode="auto">
          <a:xfrm>
            <a:off x="767" y="48"/>
            <a:ext cx="97" cy="28"/>
          </a:xfrm>
          <a:prstGeom prst="rect">
            <a:avLst/>
          </a:prstGeom>
          <a:solidFill>
            <a:srgbClr val="FFFFFF"/>
          </a:solidFill>
          <a:ln w="9525">
            <a:solidFill>
              <a:srgbClr val="000000"/>
            </a:solidFill>
            <a:miter lim="800000"/>
            <a:headEnd/>
            <a:tailEnd/>
          </a:ln>
        </xdr:spPr>
        <xdr:txBody>
          <a:bodyPr vertOverflow="clip" wrap="square" lIns="27432" tIns="27432" rIns="0" bIns="0" anchor="ctr" anchorCtr="0" upright="1"/>
          <a:lstStyle/>
          <a:p>
            <a:pPr algn="ctr" rtl="0">
              <a:defRPr sz="1000"/>
            </a:pPr>
            <a:r>
              <a:rPr lang="vi-VN" sz="1000" b="1" i="0" u="none" strike="noStrike" baseline="0">
                <a:solidFill>
                  <a:srgbClr val="000000"/>
                </a:solidFill>
                <a:latin typeface="Times New Roman"/>
                <a:cs typeface="Times New Roman"/>
              </a:rPr>
              <a:t>Date</a:t>
            </a:r>
          </a:p>
        </xdr:txBody>
      </xdr:sp>
      <xdr:sp macro="" textlink="">
        <xdr:nvSpPr>
          <xdr:cNvPr id="16" name="Text Box 15"/>
          <xdr:cNvSpPr txBox="1">
            <a:spLocks noChangeArrowheads="1"/>
          </xdr:cNvSpPr>
        </xdr:nvSpPr>
        <xdr:spPr bwMode="auto">
          <a:xfrm>
            <a:off x="766" y="105"/>
            <a:ext cx="98" cy="27"/>
          </a:xfrm>
          <a:prstGeom prst="rect">
            <a:avLst/>
          </a:prstGeom>
          <a:solidFill>
            <a:srgbClr val="FFFFFF"/>
          </a:solidFill>
          <a:ln w="9525">
            <a:solidFill>
              <a:srgbClr val="000000"/>
            </a:solidFill>
            <a:miter lim="800000"/>
            <a:headEnd/>
            <a:tailEnd/>
          </a:ln>
        </xdr:spPr>
        <xdr:txBody>
          <a:bodyPr vertOverflow="clip" wrap="square" lIns="27432" tIns="22860" rIns="27432" bIns="22860" anchor="ctr" anchorCtr="0" upright="1"/>
          <a:lstStyle/>
          <a:p>
            <a:pPr algn="ctr" rtl="0">
              <a:defRPr sz="1000"/>
            </a:pPr>
            <a:r>
              <a:rPr lang="vi-VN" sz="1000" b="1" i="0" u="none" strike="noStrike" baseline="0">
                <a:solidFill>
                  <a:srgbClr val="0000FF"/>
                </a:solidFill>
                <a:latin typeface="Times New Roman"/>
                <a:cs typeface="Times New Roman"/>
              </a:rPr>
              <a:t> </a:t>
            </a:r>
            <a:r>
              <a:rPr lang="en-US" sz="1000" b="1" i="0" u="none" strike="noStrike" baseline="0">
                <a:solidFill>
                  <a:srgbClr val="0000FF"/>
                </a:solidFill>
                <a:latin typeface="Times New Roman"/>
                <a:cs typeface="Times New Roman"/>
              </a:rPr>
              <a:t> </a:t>
            </a:r>
            <a:endParaRPr lang="vi-VN" sz="1000" b="1" i="0" u="none" strike="noStrike" baseline="0">
              <a:solidFill>
                <a:srgbClr val="0000FF"/>
              </a:solidFill>
              <a:latin typeface="Times New Roman"/>
              <a:cs typeface="Times New Roman"/>
            </a:endParaRPr>
          </a:p>
        </xdr:txBody>
      </xdr:sp>
      <xdr:sp macro="" textlink="">
        <xdr:nvSpPr>
          <xdr:cNvPr id="17" name="Text Box 15"/>
          <xdr:cNvSpPr txBox="1">
            <a:spLocks noChangeArrowheads="1"/>
          </xdr:cNvSpPr>
        </xdr:nvSpPr>
        <xdr:spPr bwMode="auto">
          <a:xfrm>
            <a:off x="766" y="132"/>
            <a:ext cx="98" cy="29"/>
          </a:xfrm>
          <a:prstGeom prst="rect">
            <a:avLst/>
          </a:prstGeom>
          <a:solidFill>
            <a:srgbClr val="FFFFFF"/>
          </a:solidFill>
          <a:ln w="9525">
            <a:solidFill>
              <a:srgbClr val="000000"/>
            </a:solidFill>
            <a:miter lim="800000"/>
            <a:headEnd/>
            <a:tailEnd/>
          </a:ln>
        </xdr:spPr>
        <xdr:txBody>
          <a:bodyPr vertOverflow="clip" wrap="square" lIns="27432" tIns="22860" rIns="27432" bIns="22860" anchor="ctr" anchorCtr="0" upright="1"/>
          <a:lstStyle/>
          <a:p>
            <a:pPr algn="ctr" rtl="0">
              <a:defRPr sz="1000"/>
            </a:pPr>
            <a:r>
              <a:rPr lang="en-US" sz="1000" b="1" i="0" u="none" strike="noStrike" baseline="0">
                <a:solidFill>
                  <a:srgbClr val="0000FF"/>
                </a:solidFill>
                <a:latin typeface="Times New Roman"/>
                <a:cs typeface="Times New Roman"/>
              </a:rPr>
              <a:t> </a:t>
            </a:r>
            <a:r>
              <a:rPr lang="vi-VN" sz="1000" b="1" i="0" u="none" strike="noStrike" baseline="0">
                <a:solidFill>
                  <a:srgbClr val="0000FF"/>
                </a:solidFill>
                <a:latin typeface="Times New Roman"/>
                <a:cs typeface="Times New Roman"/>
              </a:rPr>
              <a:t> </a:t>
            </a:r>
          </a:p>
        </xdr:txBody>
      </xdr:sp>
      <xdr:sp macro="" textlink="#REF!">
        <xdr:nvSpPr>
          <xdr:cNvPr id="18" name="Text Box 15"/>
          <xdr:cNvSpPr txBox="1">
            <a:spLocks noChangeArrowheads="1"/>
          </xdr:cNvSpPr>
        </xdr:nvSpPr>
        <xdr:spPr bwMode="auto">
          <a:xfrm>
            <a:off x="675" y="76"/>
            <a:ext cx="92" cy="29"/>
          </a:xfrm>
          <a:prstGeom prst="rect">
            <a:avLst/>
          </a:prstGeom>
          <a:solidFill>
            <a:srgbClr val="FFFFFF"/>
          </a:solidFill>
          <a:ln w="9525">
            <a:solidFill>
              <a:srgbClr val="000000"/>
            </a:solidFill>
            <a:miter lim="800000"/>
            <a:headEnd/>
            <a:tailEnd/>
          </a:ln>
        </xdr:spPr>
        <xdr:txBody>
          <a:bodyPr vertOverflow="clip" wrap="square" lIns="27432" tIns="22860" rIns="27432" bIns="22860" anchor="ctr" anchorCtr="0" upright="1"/>
          <a:lstStyle/>
          <a:p>
            <a:pPr algn="ctr"/>
            <a:fld id="{D265B66E-AA05-4BA7-BA2C-5E6B0D698222}" type="TxLink">
              <a:rPr lang="en-US" b="1">
                <a:solidFill>
                  <a:srgbClr val="0000FF"/>
                </a:solidFill>
                <a:latin typeface="Times New Roman" pitchFamily="18" charset="0"/>
                <a:cs typeface="Times New Roman" pitchFamily="18" charset="0"/>
              </a:rPr>
              <a:pPr algn="ctr"/>
              <a:t>NQC</a:t>
            </a:fld>
            <a:endParaRPr lang="en-US" b="1">
              <a:solidFill>
                <a:srgbClr val="0000FF"/>
              </a:solidFill>
              <a:latin typeface="Times New Roman" pitchFamily="18" charset="0"/>
              <a:cs typeface="Times New Roman" pitchFamily="18" charset="0"/>
            </a:endParaRPr>
          </a:p>
        </xdr:txBody>
      </xdr:sp>
      <xdr:sp macro="" textlink="">
        <xdr:nvSpPr>
          <xdr:cNvPr id="19" name="Text Box 15"/>
          <xdr:cNvSpPr txBox="1">
            <a:spLocks noChangeArrowheads="1"/>
          </xdr:cNvSpPr>
        </xdr:nvSpPr>
        <xdr:spPr bwMode="auto">
          <a:xfrm>
            <a:off x="675" y="105"/>
            <a:ext cx="92" cy="27"/>
          </a:xfrm>
          <a:prstGeom prst="rect">
            <a:avLst/>
          </a:prstGeom>
          <a:solidFill>
            <a:srgbClr val="FFFFFF"/>
          </a:solidFill>
          <a:ln w="9525">
            <a:solidFill>
              <a:srgbClr val="000000"/>
            </a:solidFill>
            <a:miter lim="800000"/>
            <a:headEnd/>
            <a:tailEnd/>
          </a:ln>
        </xdr:spPr>
        <xdr:txBody>
          <a:bodyPr vertOverflow="clip" wrap="square" lIns="27432" tIns="22860" rIns="27432" bIns="22860" anchor="ctr" anchorCtr="0" upright="1"/>
          <a:lstStyle/>
          <a:p>
            <a:pPr algn="ctr" rtl="0">
              <a:defRPr sz="1000"/>
            </a:pPr>
            <a:r>
              <a:rPr lang="vi-VN" sz="1000" b="1" i="0" u="none" strike="noStrike" baseline="0">
                <a:solidFill>
                  <a:srgbClr val="0000FF"/>
                </a:solidFill>
                <a:latin typeface="Times New Roman"/>
                <a:cs typeface="Times New Roman"/>
              </a:rPr>
              <a:t> </a:t>
            </a:r>
          </a:p>
        </xdr:txBody>
      </xdr:sp>
      <xdr:sp macro="" textlink="">
        <xdr:nvSpPr>
          <xdr:cNvPr id="20" name="Text Box 15"/>
          <xdr:cNvSpPr txBox="1">
            <a:spLocks noChangeArrowheads="1"/>
          </xdr:cNvSpPr>
        </xdr:nvSpPr>
        <xdr:spPr bwMode="auto">
          <a:xfrm>
            <a:off x="675" y="132"/>
            <a:ext cx="92" cy="29"/>
          </a:xfrm>
          <a:prstGeom prst="rect">
            <a:avLst/>
          </a:prstGeom>
          <a:solidFill>
            <a:srgbClr val="FFFFFF"/>
          </a:solidFill>
          <a:ln w="9525">
            <a:solidFill>
              <a:srgbClr val="000000"/>
            </a:solidFill>
            <a:miter lim="800000"/>
            <a:headEnd/>
            <a:tailEnd/>
          </a:ln>
        </xdr:spPr>
        <xdr:txBody>
          <a:bodyPr vertOverflow="clip" wrap="square" lIns="27432" tIns="22860" rIns="27432" bIns="22860" anchor="ctr" anchorCtr="0" upright="1"/>
          <a:lstStyle/>
          <a:p>
            <a:pPr algn="ctr" rtl="0">
              <a:defRPr sz="1000"/>
            </a:pPr>
            <a:r>
              <a:rPr lang="vi-VN" sz="1000" b="1" i="0" u="none" strike="noStrike" baseline="0">
                <a:solidFill>
                  <a:srgbClr val="0000FF"/>
                </a:solidFill>
                <a:latin typeface="Times New Roman"/>
                <a:cs typeface="Times New Roman"/>
              </a:rPr>
              <a:t> </a:t>
            </a:r>
            <a:r>
              <a:rPr lang="en-US" sz="1000" b="1" i="0" u="none" strike="noStrike" baseline="0">
                <a:solidFill>
                  <a:srgbClr val="0000FF"/>
                </a:solidFill>
                <a:latin typeface="Times New Roman"/>
                <a:cs typeface="Times New Roman"/>
              </a:rPr>
              <a:t> </a:t>
            </a:r>
            <a:endParaRPr lang="vi-VN" sz="1000" b="1" i="0" u="none" strike="noStrike" baseline="0">
              <a:solidFill>
                <a:srgbClr val="0000FF"/>
              </a:solidFill>
              <a:latin typeface="Times New Roman"/>
              <a:cs typeface="Times New Roman"/>
            </a:endParaRPr>
          </a:p>
        </xdr:txBody>
      </xdr:sp>
      <xdr:sp macro="" textlink="#REF!">
        <xdr:nvSpPr>
          <xdr:cNvPr id="21" name="Text Box 13"/>
          <xdr:cNvSpPr txBox="1">
            <a:spLocks noChangeArrowheads="1"/>
          </xdr:cNvSpPr>
        </xdr:nvSpPr>
        <xdr:spPr bwMode="auto">
          <a:xfrm>
            <a:off x="141" y="76"/>
            <a:ext cx="448" cy="31"/>
          </a:xfrm>
          <a:prstGeom prst="rect">
            <a:avLst/>
          </a:prstGeom>
          <a:solidFill>
            <a:srgbClr val="FFFFFF"/>
          </a:solidFill>
          <a:ln w="9525">
            <a:noFill/>
            <a:miter lim="800000"/>
            <a:headEnd/>
            <a:tailEnd/>
          </a:ln>
        </xdr:spPr>
        <xdr:txBody>
          <a:bodyPr vertOverflow="clip" wrap="square" lIns="27432" tIns="22860" rIns="0" bIns="0" anchor="ctr" anchorCtr="0" upright="1"/>
          <a:lstStyle/>
          <a:p>
            <a:fld id="{5F67677D-341F-4C62-8591-328DCB883DE1}" type="TxLink">
              <a:rPr lang="en-US" b="1">
                <a:solidFill>
                  <a:srgbClr val="0000FF"/>
                </a:solidFill>
                <a:latin typeface="Times New Roman" pitchFamily="18" charset="0"/>
                <a:cs typeface="Times New Roman" pitchFamily="18" charset="0"/>
              </a:rPr>
              <a:pPr/>
              <a:t>CÔNG TY CỔ PHẦN HƯNG ĐẠO CONGTAINER</a:t>
            </a:fld>
            <a:endParaRPr lang="en-US" b="1">
              <a:solidFill>
                <a:srgbClr val="0000FF"/>
              </a:solidFill>
              <a:latin typeface="Times New Roman" pitchFamily="18" charset="0"/>
              <a:cs typeface="Times New Roman" pitchFamily="18" charset="0"/>
            </a:endParaRPr>
          </a:p>
        </xdr:txBody>
      </xdr:sp>
      <xdr:sp macro="" textlink="#REF!">
        <xdr:nvSpPr>
          <xdr:cNvPr id="22" name="Text Box 16"/>
          <xdr:cNvSpPr txBox="1">
            <a:spLocks noChangeArrowheads="1"/>
          </xdr:cNvSpPr>
        </xdr:nvSpPr>
        <xdr:spPr bwMode="auto">
          <a:xfrm>
            <a:off x="143" y="105"/>
            <a:ext cx="446" cy="27"/>
          </a:xfrm>
          <a:prstGeom prst="rect">
            <a:avLst/>
          </a:prstGeom>
          <a:solidFill>
            <a:srgbClr val="FFFFFF"/>
          </a:solidFill>
          <a:ln w="9525">
            <a:noFill/>
            <a:miter lim="800000"/>
            <a:headEnd/>
            <a:tailEnd/>
          </a:ln>
        </xdr:spPr>
        <xdr:txBody>
          <a:bodyPr vertOverflow="clip" wrap="square" lIns="27432" tIns="22860" rIns="0" bIns="0" anchor="ctr" anchorCtr="0" upright="1"/>
          <a:lstStyle/>
          <a:p>
            <a:fld id="{D695598B-EE13-4F5D-9A6C-DD16201590E6}" type="TxLink">
              <a:rPr lang="en-US" b="1">
                <a:solidFill>
                  <a:srgbClr val="0000FF"/>
                </a:solidFill>
                <a:latin typeface="Times New Roman" pitchFamily="18" charset="0"/>
                <a:cs typeface="Times New Roman" pitchFamily="18" charset="0"/>
              </a:rPr>
              <a:pPr/>
              <a:t>30/06/2015</a:t>
            </a:fld>
            <a:endParaRPr lang="en-US" b="1">
              <a:solidFill>
                <a:srgbClr val="0000FF"/>
              </a:solidFill>
              <a:latin typeface="Times New Roman" pitchFamily="18" charset="0"/>
              <a:cs typeface="Times New Roman" pitchFamily="18" charset="0"/>
            </a:endParaRPr>
          </a:p>
        </xdr:txBody>
      </xdr:sp>
      <xdr:sp macro="" textlink="">
        <xdr:nvSpPr>
          <xdr:cNvPr id="23" name="Line 843"/>
          <xdr:cNvSpPr>
            <a:spLocks noChangeShapeType="1"/>
          </xdr:cNvSpPr>
        </xdr:nvSpPr>
        <xdr:spPr bwMode="auto">
          <a:xfrm flipH="1">
            <a:off x="39" y="190"/>
            <a:ext cx="553"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sp macro="" textlink="">
        <xdr:nvSpPr>
          <xdr:cNvPr id="24" name="Line 844"/>
          <xdr:cNvSpPr>
            <a:spLocks noChangeShapeType="1"/>
          </xdr:cNvSpPr>
        </xdr:nvSpPr>
        <xdr:spPr bwMode="auto">
          <a:xfrm flipH="1">
            <a:off x="40" y="132"/>
            <a:ext cx="569"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sp macro="" textlink="">
        <xdr:nvSpPr>
          <xdr:cNvPr id="25" name="Line 845"/>
          <xdr:cNvSpPr>
            <a:spLocks noChangeShapeType="1"/>
          </xdr:cNvSpPr>
        </xdr:nvSpPr>
        <xdr:spPr bwMode="auto">
          <a:xfrm flipH="1">
            <a:off x="40" y="105"/>
            <a:ext cx="569"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sp macro="" textlink="">
        <xdr:nvSpPr>
          <xdr:cNvPr id="26" name="Line 846"/>
          <xdr:cNvSpPr>
            <a:spLocks noChangeShapeType="1"/>
          </xdr:cNvSpPr>
        </xdr:nvSpPr>
        <xdr:spPr bwMode="auto">
          <a:xfrm flipH="1">
            <a:off x="40" y="76"/>
            <a:ext cx="568"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sp macro="" textlink="">
        <xdr:nvSpPr>
          <xdr:cNvPr id="27" name="Line 847"/>
          <xdr:cNvSpPr>
            <a:spLocks noChangeShapeType="1"/>
          </xdr:cNvSpPr>
        </xdr:nvSpPr>
        <xdr:spPr bwMode="auto">
          <a:xfrm>
            <a:off x="39" y="76"/>
            <a:ext cx="0" cy="113"/>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sp macro="" textlink="">
        <xdr:nvSpPr>
          <xdr:cNvPr id="28" name="Text Box 14"/>
          <xdr:cNvSpPr txBox="1">
            <a:spLocks noChangeArrowheads="1"/>
          </xdr:cNvSpPr>
        </xdr:nvSpPr>
        <xdr:spPr bwMode="auto">
          <a:xfrm>
            <a:off x="590" y="161"/>
            <a:ext cx="85" cy="29"/>
          </a:xfrm>
          <a:prstGeom prst="rect">
            <a:avLst/>
          </a:prstGeom>
          <a:solidFill>
            <a:srgbClr val="FFFFFF"/>
          </a:solidFill>
          <a:ln w="9525">
            <a:solidFill>
              <a:srgbClr val="000000"/>
            </a:solidFill>
            <a:miter lim="800000"/>
            <a:headEnd/>
            <a:tailEnd/>
          </a:ln>
        </xdr:spPr>
        <xdr:txBody>
          <a:bodyPr vertOverflow="clip" wrap="square" lIns="27432" tIns="27432" rIns="0" bIns="0" anchor="ctr" anchorCtr="0" upright="1"/>
          <a:lstStyle/>
          <a:p>
            <a:pPr algn="l" rtl="0">
              <a:defRPr sz="1000"/>
            </a:pPr>
            <a:r>
              <a:rPr lang="vi-VN" sz="1000" b="1" i="0" u="none" strike="noStrike" baseline="0">
                <a:solidFill>
                  <a:srgbClr val="000000"/>
                </a:solidFill>
                <a:latin typeface="Times New Roman"/>
                <a:cs typeface="Times New Roman"/>
              </a:rPr>
              <a:t>Partner</a:t>
            </a:r>
          </a:p>
        </xdr:txBody>
      </xdr:sp>
      <xdr:sp macro="" textlink="">
        <xdr:nvSpPr>
          <xdr:cNvPr id="29" name="Text Box 15"/>
          <xdr:cNvSpPr txBox="1">
            <a:spLocks noChangeArrowheads="1"/>
          </xdr:cNvSpPr>
        </xdr:nvSpPr>
        <xdr:spPr bwMode="auto">
          <a:xfrm>
            <a:off x="766" y="161"/>
            <a:ext cx="98" cy="29"/>
          </a:xfrm>
          <a:prstGeom prst="rect">
            <a:avLst/>
          </a:prstGeom>
          <a:solidFill>
            <a:srgbClr val="FFFFFF"/>
          </a:solidFill>
          <a:ln w="9525">
            <a:solidFill>
              <a:srgbClr val="000000"/>
            </a:solidFill>
            <a:miter lim="800000"/>
            <a:headEnd/>
            <a:tailEnd/>
          </a:ln>
        </xdr:spPr>
        <xdr:txBody>
          <a:bodyPr vertOverflow="clip" wrap="square" lIns="27432" tIns="22860" rIns="27432" bIns="22860" anchor="ctr" anchorCtr="0" upright="1"/>
          <a:lstStyle/>
          <a:p>
            <a:pPr algn="ctr" rtl="0">
              <a:defRPr sz="1000"/>
            </a:pPr>
            <a:r>
              <a:rPr lang="en-US" sz="1000" b="1" i="0" u="none" strike="noStrike" baseline="0">
                <a:solidFill>
                  <a:srgbClr val="0000FF"/>
                </a:solidFill>
                <a:latin typeface="Times New Roman"/>
                <a:cs typeface="Times New Roman"/>
              </a:rPr>
              <a:t> </a:t>
            </a:r>
            <a:r>
              <a:rPr lang="vi-VN" sz="1000" b="1" i="0" u="none" strike="noStrike" baseline="0">
                <a:solidFill>
                  <a:srgbClr val="0000FF"/>
                </a:solidFill>
                <a:latin typeface="Times New Roman"/>
                <a:cs typeface="Times New Roman"/>
              </a:rPr>
              <a:t> </a:t>
            </a:r>
          </a:p>
        </xdr:txBody>
      </xdr:sp>
      <xdr:sp macro="" textlink="">
        <xdr:nvSpPr>
          <xdr:cNvPr id="30" name="Text Box 15"/>
          <xdr:cNvSpPr txBox="1">
            <a:spLocks noChangeArrowheads="1"/>
          </xdr:cNvSpPr>
        </xdr:nvSpPr>
        <xdr:spPr bwMode="auto">
          <a:xfrm>
            <a:off x="675" y="161"/>
            <a:ext cx="92" cy="29"/>
          </a:xfrm>
          <a:prstGeom prst="rect">
            <a:avLst/>
          </a:prstGeom>
          <a:solidFill>
            <a:srgbClr val="FFFFFF"/>
          </a:solidFill>
          <a:ln w="9525">
            <a:solidFill>
              <a:srgbClr val="000000"/>
            </a:solidFill>
            <a:miter lim="800000"/>
            <a:headEnd/>
            <a:tailEnd/>
          </a:ln>
        </xdr:spPr>
        <xdr:txBody>
          <a:bodyPr vertOverflow="clip" wrap="square" lIns="27432" tIns="22860" rIns="27432" bIns="22860" anchor="ctr" anchorCtr="0" upright="1"/>
          <a:lstStyle/>
          <a:p>
            <a:pPr algn="ctr" rtl="0">
              <a:defRPr sz="1000"/>
            </a:pPr>
            <a:r>
              <a:rPr lang="vi-VN" sz="1000" b="1" i="0" u="none" strike="noStrike" baseline="0">
                <a:solidFill>
                  <a:srgbClr val="0000FF"/>
                </a:solidFill>
                <a:latin typeface="Times New Roman"/>
                <a:cs typeface="Times New Roman"/>
              </a:rPr>
              <a:t> </a:t>
            </a:r>
            <a:r>
              <a:rPr lang="en-US" sz="1000" b="1" i="0" u="none" strike="noStrike" baseline="0">
                <a:solidFill>
                  <a:srgbClr val="0000FF"/>
                </a:solidFill>
                <a:latin typeface="Times New Roman"/>
                <a:cs typeface="Times New Roman"/>
              </a:rPr>
              <a:t> </a:t>
            </a:r>
            <a:endParaRPr lang="vi-VN" sz="1000" b="1" i="0" u="none" strike="noStrike" baseline="0">
              <a:solidFill>
                <a:srgbClr val="0000FF"/>
              </a:solidFill>
              <a:latin typeface="Times New Roman"/>
              <a:cs typeface="Times New Roman"/>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95250</xdr:colOff>
      <xdr:row>0</xdr:row>
      <xdr:rowOff>85725</xdr:rowOff>
    </xdr:from>
    <xdr:to>
      <xdr:col>8</xdr:col>
      <xdr:colOff>495299</xdr:colOff>
      <xdr:row>10</xdr:row>
      <xdr:rowOff>133349</xdr:rowOff>
    </xdr:to>
    <xdr:grpSp>
      <xdr:nvGrpSpPr>
        <xdr:cNvPr id="2" name="Group 1500"/>
        <xdr:cNvGrpSpPr>
          <a:grpSpLocks/>
        </xdr:cNvGrpSpPr>
      </xdr:nvGrpSpPr>
      <xdr:grpSpPr bwMode="auto">
        <a:xfrm>
          <a:off x="95250" y="85725"/>
          <a:ext cx="7219949" cy="1666874"/>
          <a:chOff x="0" y="0"/>
          <a:chExt cx="864" cy="190"/>
        </a:xfrm>
      </xdr:grpSpPr>
      <xdr:sp macro="" textlink="">
        <xdr:nvSpPr>
          <xdr:cNvPr id="3" name="Text Box 19"/>
          <xdr:cNvSpPr txBox="1">
            <a:spLocks noChangeArrowheads="1"/>
          </xdr:cNvSpPr>
        </xdr:nvSpPr>
        <xdr:spPr bwMode="auto">
          <a:xfrm>
            <a:off x="138" y="132"/>
            <a:ext cx="451" cy="56"/>
          </a:xfrm>
          <a:prstGeom prst="rect">
            <a:avLst/>
          </a:prstGeom>
          <a:solidFill>
            <a:srgbClr val="FFFFFF"/>
          </a:solidFill>
          <a:ln w="9525">
            <a:noFill/>
            <a:miter lim="800000"/>
            <a:headEnd/>
            <a:tailEnd/>
          </a:ln>
        </xdr:spPr>
        <xdr:txBody>
          <a:bodyPr vertOverflow="clip" wrap="square" lIns="27432" tIns="27432" rIns="0" bIns="0" anchor="ctr" anchorCtr="0" upright="1"/>
          <a:lstStyle/>
          <a:p>
            <a:pPr algn="ctr" rtl="0">
              <a:defRPr sz="1000"/>
            </a:pPr>
            <a:r>
              <a:rPr lang="en-US" sz="1000" b="1" i="0" u="none" strike="noStrike" cap="all" baseline="0">
                <a:solidFill>
                  <a:srgbClr val="0000FF"/>
                </a:solidFill>
                <a:latin typeface="Times New Roman"/>
                <a:cs typeface="Times New Roman"/>
              </a:rPr>
              <a:t>TỶ GIÁ QUI ĐỔI bctc</a:t>
            </a:r>
            <a:endParaRPr lang="vi-VN" sz="1000" b="1" i="0" u="none" strike="noStrike" cap="all" baseline="0">
              <a:solidFill>
                <a:srgbClr val="0000FF"/>
              </a:solidFill>
              <a:latin typeface="Times New Roman"/>
              <a:cs typeface="Times New Roman"/>
            </a:endParaRPr>
          </a:p>
        </xdr:txBody>
      </xdr:sp>
      <xdr:sp macro="" textlink="">
        <xdr:nvSpPr>
          <xdr:cNvPr id="4" name="WordArt 5"/>
          <xdr:cNvSpPr>
            <a:spLocks noChangeAspect="1" noChangeArrowheads="1" noChangeShapeType="1"/>
          </xdr:cNvSpPr>
        </xdr:nvSpPr>
        <xdr:spPr bwMode="auto">
          <a:xfrm>
            <a:off x="239" y="29"/>
            <a:ext cx="0" cy="0"/>
          </a:xfrm>
          <a:prstGeom prst="rect">
            <a:avLst/>
          </a:prstGeom>
        </xdr:spPr>
        <xdr:txBody>
          <a:bodyPr wrap="none" fromWordArt="1">
            <a:prstTxWarp prst="textPlain">
              <a:avLst>
                <a:gd name="adj" fmla="val 50000"/>
              </a:avLst>
            </a:prstTxWarp>
          </a:bodyPr>
          <a:lstStyle/>
          <a:p>
            <a:pPr algn="ctr" rtl="0"/>
            <a:r>
              <a:rPr lang="vi-VN" sz="1000" kern="10" spc="720">
                <a:ln w="9525">
                  <a:noFill/>
                  <a:round/>
                  <a:headEnd/>
                  <a:tailEnd/>
                </a:ln>
                <a:solidFill>
                  <a:srgbClr val="EAEAEA"/>
                </a:solidFill>
                <a:effectLst>
                  <a:outerShdw dist="45791" dir="3378596" algn="ctr" rotWithShape="0">
                    <a:srgbClr val="4D4D4D"/>
                  </a:outerShdw>
                </a:effectLst>
                <a:latin typeface="Times New Roman"/>
                <a:cs typeface="Times New Roman"/>
              </a:rPr>
              <a:t>DỰ THẢO</a:t>
            </a:r>
          </a:p>
        </xdr:txBody>
      </xdr:sp>
      <xdr:sp macro="" textlink="">
        <xdr:nvSpPr>
          <xdr:cNvPr id="5" name="Text Box 13"/>
          <xdr:cNvSpPr txBox="1">
            <a:spLocks noChangeArrowheads="1"/>
          </xdr:cNvSpPr>
        </xdr:nvSpPr>
        <xdr:spPr bwMode="auto">
          <a:xfrm>
            <a:off x="40" y="76"/>
            <a:ext cx="100" cy="29"/>
          </a:xfrm>
          <a:prstGeom prst="rect">
            <a:avLst/>
          </a:prstGeom>
          <a:solidFill>
            <a:srgbClr val="FFFFFF"/>
          </a:solidFill>
          <a:ln w="9525">
            <a:noFill/>
            <a:miter lim="800000"/>
            <a:headEnd/>
            <a:tailEnd/>
          </a:ln>
        </xdr:spPr>
        <xdr:txBody>
          <a:bodyPr vertOverflow="clip" wrap="square" lIns="27432" tIns="27432" rIns="0" bIns="0" anchor="ctr" anchorCtr="0" upright="1"/>
          <a:lstStyle/>
          <a:p>
            <a:pPr algn="l" rtl="0">
              <a:defRPr sz="1000"/>
            </a:pPr>
            <a:r>
              <a:rPr lang="vi-VN" sz="1000" b="1" i="0" u="none" strike="noStrike" baseline="0">
                <a:solidFill>
                  <a:srgbClr val="000000"/>
                </a:solidFill>
                <a:latin typeface="Times New Roman"/>
                <a:cs typeface="Times New Roman"/>
              </a:rPr>
              <a:t>Client: </a:t>
            </a:r>
          </a:p>
        </xdr:txBody>
      </xdr:sp>
      <xdr:sp macro="" textlink="">
        <xdr:nvSpPr>
          <xdr:cNvPr id="6" name="Text Box 14"/>
          <xdr:cNvSpPr txBox="1">
            <a:spLocks noChangeArrowheads="1"/>
          </xdr:cNvSpPr>
        </xdr:nvSpPr>
        <xdr:spPr bwMode="auto">
          <a:xfrm>
            <a:off x="590" y="76"/>
            <a:ext cx="86" cy="29"/>
          </a:xfrm>
          <a:prstGeom prst="rect">
            <a:avLst/>
          </a:prstGeom>
          <a:solidFill>
            <a:srgbClr val="FFFFFF"/>
          </a:solidFill>
          <a:ln w="9525">
            <a:solidFill>
              <a:srgbClr val="000000"/>
            </a:solidFill>
            <a:miter lim="800000"/>
            <a:headEnd/>
            <a:tailEnd/>
          </a:ln>
        </xdr:spPr>
        <xdr:txBody>
          <a:bodyPr vertOverflow="clip" wrap="square" lIns="27432" tIns="27432" rIns="0" bIns="0" anchor="ctr" anchorCtr="0" upright="1"/>
          <a:lstStyle/>
          <a:p>
            <a:pPr algn="l" rtl="0">
              <a:defRPr sz="1000"/>
            </a:pPr>
            <a:r>
              <a:rPr lang="vi-VN" sz="1000" b="1" i="0" u="none" strike="noStrike" baseline="0">
                <a:solidFill>
                  <a:srgbClr val="000000"/>
                </a:solidFill>
                <a:latin typeface="Times New Roman"/>
                <a:cs typeface="Times New Roman"/>
              </a:rPr>
              <a:t>Prepared by</a:t>
            </a:r>
          </a:p>
        </xdr:txBody>
      </xdr:sp>
      <xdr:sp macro="" textlink="#REF!">
        <xdr:nvSpPr>
          <xdr:cNvPr id="7" name="Text Box 15"/>
          <xdr:cNvSpPr txBox="1">
            <a:spLocks noChangeArrowheads="1"/>
          </xdr:cNvSpPr>
        </xdr:nvSpPr>
        <xdr:spPr bwMode="auto">
          <a:xfrm>
            <a:off x="766" y="76"/>
            <a:ext cx="98" cy="29"/>
          </a:xfrm>
          <a:prstGeom prst="rect">
            <a:avLst/>
          </a:prstGeom>
          <a:solidFill>
            <a:srgbClr val="FFFFFF"/>
          </a:solidFill>
          <a:ln w="9525">
            <a:solidFill>
              <a:srgbClr val="000000"/>
            </a:solidFill>
            <a:miter lim="800000"/>
            <a:headEnd/>
            <a:tailEnd/>
          </a:ln>
        </xdr:spPr>
        <xdr:txBody>
          <a:bodyPr vertOverflow="clip" wrap="square" lIns="27432" tIns="22860" rIns="27432" bIns="22860" anchor="ctr" anchorCtr="0" upright="1"/>
          <a:lstStyle/>
          <a:p>
            <a:pPr algn="ctr" rtl="0">
              <a:defRPr sz="1000"/>
            </a:pPr>
            <a:fld id="{D806BA86-4D0B-4CFC-8F27-5B6998AB7A5A}" type="TxLink">
              <a:rPr lang="vi-VN" sz="1000" b="1" i="0" u="none" strike="noStrike" baseline="0">
                <a:solidFill>
                  <a:srgbClr val="0000FF"/>
                </a:solidFill>
                <a:latin typeface="Times New Roman"/>
                <a:cs typeface="Times New Roman"/>
              </a:rPr>
              <a:pPr algn="ctr" rtl="0">
                <a:defRPr sz="1000"/>
              </a:pPr>
              <a:t>01/01/2016</a:t>
            </a:fld>
            <a:endParaRPr lang="vi-VN" sz="1000" b="1" i="0" u="none" strike="noStrike" baseline="0">
              <a:solidFill>
                <a:srgbClr val="0000FF"/>
              </a:solidFill>
              <a:latin typeface="Times New Roman"/>
              <a:cs typeface="Times New Roman"/>
            </a:endParaRPr>
          </a:p>
        </xdr:txBody>
      </xdr:sp>
      <xdr:sp macro="" textlink="">
        <xdr:nvSpPr>
          <xdr:cNvPr id="8" name="Text Box 16"/>
          <xdr:cNvSpPr txBox="1">
            <a:spLocks noChangeArrowheads="1"/>
          </xdr:cNvSpPr>
        </xdr:nvSpPr>
        <xdr:spPr bwMode="auto">
          <a:xfrm>
            <a:off x="40" y="105"/>
            <a:ext cx="100" cy="27"/>
          </a:xfrm>
          <a:prstGeom prst="rect">
            <a:avLst/>
          </a:prstGeom>
          <a:solidFill>
            <a:srgbClr val="FFFFFF"/>
          </a:solidFill>
          <a:ln w="9525">
            <a:noFill/>
            <a:miter lim="800000"/>
            <a:headEnd/>
            <a:tailEnd/>
          </a:ln>
        </xdr:spPr>
        <xdr:txBody>
          <a:bodyPr vertOverflow="clip" wrap="square" lIns="27432" tIns="27432" rIns="0" bIns="0" anchor="ctr" anchorCtr="0" upright="1"/>
          <a:lstStyle/>
          <a:p>
            <a:pPr algn="l" rtl="0">
              <a:defRPr sz="1000"/>
            </a:pPr>
            <a:r>
              <a:rPr lang="vi-VN" sz="1000" b="1" i="0" u="none" strike="noStrike" baseline="0">
                <a:solidFill>
                  <a:srgbClr val="000000"/>
                </a:solidFill>
                <a:latin typeface="Times New Roman"/>
                <a:cs typeface="Times New Roman"/>
              </a:rPr>
              <a:t>Period ended:  </a:t>
            </a:r>
          </a:p>
        </xdr:txBody>
      </xdr:sp>
      <xdr:sp macro="" textlink="">
        <xdr:nvSpPr>
          <xdr:cNvPr id="9" name="Text Box 17"/>
          <xdr:cNvSpPr txBox="1">
            <a:spLocks noChangeArrowheads="1"/>
          </xdr:cNvSpPr>
        </xdr:nvSpPr>
        <xdr:spPr bwMode="auto">
          <a:xfrm>
            <a:off x="590" y="105"/>
            <a:ext cx="85" cy="27"/>
          </a:xfrm>
          <a:prstGeom prst="rect">
            <a:avLst/>
          </a:prstGeom>
          <a:solidFill>
            <a:srgbClr val="FFFFFF"/>
          </a:solidFill>
          <a:ln w="9525">
            <a:solidFill>
              <a:srgbClr val="000000"/>
            </a:solidFill>
            <a:miter lim="800000"/>
            <a:headEnd/>
            <a:tailEnd/>
          </a:ln>
        </xdr:spPr>
        <xdr:txBody>
          <a:bodyPr vertOverflow="clip" wrap="square" lIns="27432" tIns="27432" rIns="0" bIns="0" anchor="ctr" anchorCtr="0" upright="1"/>
          <a:lstStyle/>
          <a:p>
            <a:pPr algn="l" rtl="0">
              <a:defRPr sz="1000"/>
            </a:pPr>
            <a:r>
              <a:rPr lang="vi-VN" sz="1000" b="1" i="0" u="none" strike="noStrike" baseline="0">
                <a:solidFill>
                  <a:srgbClr val="000000"/>
                </a:solidFill>
                <a:latin typeface="Times New Roman"/>
                <a:cs typeface="Times New Roman"/>
              </a:rPr>
              <a:t>Senior </a:t>
            </a:r>
          </a:p>
        </xdr:txBody>
      </xdr:sp>
      <xdr:sp macro="" textlink="">
        <xdr:nvSpPr>
          <xdr:cNvPr id="10" name="Text Box 19"/>
          <xdr:cNvSpPr txBox="1">
            <a:spLocks noChangeArrowheads="1"/>
          </xdr:cNvSpPr>
        </xdr:nvSpPr>
        <xdr:spPr bwMode="auto">
          <a:xfrm>
            <a:off x="40" y="132"/>
            <a:ext cx="99" cy="55"/>
          </a:xfrm>
          <a:prstGeom prst="rect">
            <a:avLst/>
          </a:prstGeom>
          <a:solidFill>
            <a:srgbClr val="FFFFFF"/>
          </a:solidFill>
          <a:ln w="9525">
            <a:noFill/>
            <a:miter lim="800000"/>
            <a:headEnd/>
            <a:tailEnd/>
          </a:ln>
        </xdr:spPr>
        <xdr:txBody>
          <a:bodyPr vertOverflow="clip" wrap="square" lIns="27432" tIns="27432" rIns="0" bIns="0" anchor="ctr" anchorCtr="0" upright="1"/>
          <a:lstStyle/>
          <a:p>
            <a:pPr algn="l" rtl="0">
              <a:defRPr sz="1000"/>
            </a:pPr>
            <a:r>
              <a:rPr lang="vi-VN" sz="1000" b="1" i="0" u="none" strike="noStrike" baseline="0">
                <a:solidFill>
                  <a:srgbClr val="000000"/>
                </a:solidFill>
                <a:latin typeface="Times New Roman"/>
                <a:cs typeface="Times New Roman"/>
              </a:rPr>
              <a:t>Subject: </a:t>
            </a:r>
          </a:p>
          <a:p>
            <a:pPr algn="l" rtl="0">
              <a:defRPr sz="1000"/>
            </a:pPr>
            <a:endParaRPr lang="vi-VN" sz="1000" b="1" i="0" u="none" strike="noStrike" baseline="0">
              <a:solidFill>
                <a:srgbClr val="000000"/>
              </a:solidFill>
              <a:latin typeface="Times New Roman"/>
              <a:cs typeface="Times New Roman"/>
            </a:endParaRPr>
          </a:p>
          <a:p>
            <a:pPr algn="l" rtl="0">
              <a:defRPr sz="1000"/>
            </a:pPr>
            <a:endParaRPr lang="vi-VN" sz="1000" b="1" i="0" u="none" strike="noStrike" baseline="0">
              <a:solidFill>
                <a:srgbClr val="000000"/>
              </a:solidFill>
              <a:latin typeface="Times New Roman"/>
              <a:cs typeface="Times New Roman"/>
            </a:endParaRPr>
          </a:p>
        </xdr:txBody>
      </xdr:sp>
      <xdr:sp macro="" textlink="">
        <xdr:nvSpPr>
          <xdr:cNvPr id="11" name="Text Box 20"/>
          <xdr:cNvSpPr txBox="1">
            <a:spLocks noChangeArrowheads="1"/>
          </xdr:cNvSpPr>
        </xdr:nvSpPr>
        <xdr:spPr bwMode="auto">
          <a:xfrm>
            <a:off x="675" y="0"/>
            <a:ext cx="187" cy="47"/>
          </a:xfrm>
          <a:prstGeom prst="rect">
            <a:avLst/>
          </a:prstGeom>
          <a:noFill/>
          <a:ln w="9525">
            <a:noFill/>
            <a:miter lim="800000"/>
            <a:headEnd/>
            <a:tailEnd/>
          </a:ln>
        </xdr:spPr>
        <xdr:txBody>
          <a:bodyPr vertOverflow="clip" wrap="square" lIns="27432" tIns="27432" rIns="0" bIns="0" anchor="ctr" upright="1"/>
          <a:lstStyle/>
          <a:p>
            <a:pPr algn="r" rtl="0">
              <a:defRPr sz="1000"/>
            </a:pPr>
            <a:r>
              <a:rPr lang="vi-VN" sz="1000" b="1" i="0" u="none" strike="noStrike" baseline="0">
                <a:solidFill>
                  <a:srgbClr val="000000"/>
                </a:solidFill>
                <a:latin typeface="Times New Roman"/>
                <a:cs typeface="Times New Roman"/>
              </a:rPr>
              <a:t>WP ref. : </a:t>
            </a:r>
            <a:r>
              <a:rPr lang="en-US" sz="2000" b="1" i="0" u="none" strike="noStrike" baseline="0">
                <a:solidFill>
                  <a:srgbClr val="FF0000"/>
                </a:solidFill>
                <a:latin typeface="Times New Roman"/>
                <a:cs typeface="Times New Roman"/>
              </a:rPr>
              <a:t>BW</a:t>
            </a:r>
            <a:r>
              <a:rPr lang="vi-VN" sz="2000" b="1" i="0" u="none" strike="noStrike" baseline="-25000">
                <a:solidFill>
                  <a:srgbClr val="FF0000"/>
                </a:solidFill>
                <a:latin typeface="Times New Roman"/>
                <a:cs typeface="Times New Roman"/>
              </a:rPr>
              <a:t>0</a:t>
            </a:r>
            <a:r>
              <a:rPr lang="en-US" sz="2000" b="1" i="0" u="none" strike="noStrike" baseline="-25000">
                <a:solidFill>
                  <a:srgbClr val="FF0000"/>
                </a:solidFill>
                <a:latin typeface="Times New Roman"/>
                <a:cs typeface="Times New Roman"/>
              </a:rPr>
              <a:t>1</a:t>
            </a:r>
            <a:endParaRPr lang="vi-VN" sz="2000" b="1" i="0" u="none" strike="noStrike" baseline="-25000">
              <a:solidFill>
                <a:srgbClr val="FF0000"/>
              </a:solidFill>
              <a:latin typeface="Times New Roman"/>
              <a:cs typeface="Times New Roman"/>
            </a:endParaRPr>
          </a:p>
        </xdr:txBody>
      </xdr:sp>
      <xdr:pic>
        <xdr:nvPicPr>
          <xdr:cNvPr id="12" name="Picture 8" descr="Bakertilly_A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0" y="0"/>
            <a:ext cx="199" cy="60"/>
          </a:xfrm>
          <a:prstGeom prst="rect">
            <a:avLst/>
          </a:prstGeom>
          <a:noFill/>
          <a:ln>
            <a:noFill/>
          </a:ln>
          <a:extLs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13" name="Text Box 14"/>
          <xdr:cNvSpPr txBox="1">
            <a:spLocks noChangeArrowheads="1"/>
          </xdr:cNvSpPr>
        </xdr:nvSpPr>
        <xdr:spPr bwMode="auto">
          <a:xfrm>
            <a:off x="590" y="132"/>
            <a:ext cx="85" cy="29"/>
          </a:xfrm>
          <a:prstGeom prst="rect">
            <a:avLst/>
          </a:prstGeom>
          <a:solidFill>
            <a:srgbClr val="FFFFFF"/>
          </a:solidFill>
          <a:ln w="9525">
            <a:solidFill>
              <a:srgbClr val="000000"/>
            </a:solidFill>
            <a:miter lim="800000"/>
            <a:headEnd/>
            <a:tailEnd/>
          </a:ln>
        </xdr:spPr>
        <xdr:txBody>
          <a:bodyPr vertOverflow="clip" wrap="square" lIns="27432" tIns="27432" rIns="0" bIns="0" anchor="ctr" anchorCtr="0" upright="1"/>
          <a:lstStyle/>
          <a:p>
            <a:pPr algn="l" rtl="0">
              <a:defRPr sz="1000"/>
            </a:pPr>
            <a:r>
              <a:rPr lang="vi-VN" sz="1000" b="1" i="0" u="none" strike="noStrike" baseline="0">
                <a:solidFill>
                  <a:srgbClr val="000000"/>
                </a:solidFill>
                <a:latin typeface="Times New Roman"/>
                <a:cs typeface="Times New Roman"/>
              </a:rPr>
              <a:t>Manager</a:t>
            </a:r>
          </a:p>
        </xdr:txBody>
      </xdr:sp>
      <xdr:sp macro="" textlink="">
        <xdr:nvSpPr>
          <xdr:cNvPr id="14" name="Text Box 14"/>
          <xdr:cNvSpPr txBox="1">
            <a:spLocks noChangeArrowheads="1"/>
          </xdr:cNvSpPr>
        </xdr:nvSpPr>
        <xdr:spPr bwMode="auto">
          <a:xfrm>
            <a:off x="675" y="48"/>
            <a:ext cx="93" cy="28"/>
          </a:xfrm>
          <a:prstGeom prst="rect">
            <a:avLst/>
          </a:prstGeom>
          <a:solidFill>
            <a:srgbClr val="FFFFFF"/>
          </a:solidFill>
          <a:ln w="9525">
            <a:solidFill>
              <a:srgbClr val="000000"/>
            </a:solidFill>
            <a:miter lim="800000"/>
            <a:headEnd/>
            <a:tailEnd/>
          </a:ln>
        </xdr:spPr>
        <xdr:txBody>
          <a:bodyPr vertOverflow="clip" wrap="square" lIns="27432" tIns="27432" rIns="0" bIns="0" anchor="ctr" anchorCtr="0" upright="1"/>
          <a:lstStyle/>
          <a:p>
            <a:pPr algn="ctr" rtl="0">
              <a:defRPr sz="1000"/>
            </a:pPr>
            <a:r>
              <a:rPr lang="vi-VN" sz="1000" b="1" i="0" u="none" strike="noStrike" baseline="0">
                <a:solidFill>
                  <a:srgbClr val="000000"/>
                </a:solidFill>
                <a:latin typeface="Times New Roman"/>
                <a:cs typeface="Times New Roman"/>
              </a:rPr>
              <a:t>Initials</a:t>
            </a:r>
          </a:p>
        </xdr:txBody>
      </xdr:sp>
      <xdr:sp macro="" textlink="">
        <xdr:nvSpPr>
          <xdr:cNvPr id="15" name="Text Box 15"/>
          <xdr:cNvSpPr txBox="1">
            <a:spLocks noChangeArrowheads="1"/>
          </xdr:cNvSpPr>
        </xdr:nvSpPr>
        <xdr:spPr bwMode="auto">
          <a:xfrm>
            <a:off x="767" y="48"/>
            <a:ext cx="97" cy="28"/>
          </a:xfrm>
          <a:prstGeom prst="rect">
            <a:avLst/>
          </a:prstGeom>
          <a:solidFill>
            <a:srgbClr val="FFFFFF"/>
          </a:solidFill>
          <a:ln w="9525">
            <a:solidFill>
              <a:srgbClr val="000000"/>
            </a:solidFill>
            <a:miter lim="800000"/>
            <a:headEnd/>
            <a:tailEnd/>
          </a:ln>
        </xdr:spPr>
        <xdr:txBody>
          <a:bodyPr vertOverflow="clip" wrap="square" lIns="27432" tIns="27432" rIns="0" bIns="0" anchor="ctr" anchorCtr="0" upright="1"/>
          <a:lstStyle/>
          <a:p>
            <a:pPr algn="ctr" rtl="0">
              <a:defRPr sz="1000"/>
            </a:pPr>
            <a:r>
              <a:rPr lang="vi-VN" sz="1000" b="1" i="0" u="none" strike="noStrike" baseline="0">
                <a:solidFill>
                  <a:srgbClr val="000000"/>
                </a:solidFill>
                <a:latin typeface="Times New Roman"/>
                <a:cs typeface="Times New Roman"/>
              </a:rPr>
              <a:t>Date</a:t>
            </a:r>
          </a:p>
        </xdr:txBody>
      </xdr:sp>
      <xdr:sp macro="" textlink="">
        <xdr:nvSpPr>
          <xdr:cNvPr id="16" name="Text Box 15"/>
          <xdr:cNvSpPr txBox="1">
            <a:spLocks noChangeArrowheads="1"/>
          </xdr:cNvSpPr>
        </xdr:nvSpPr>
        <xdr:spPr bwMode="auto">
          <a:xfrm>
            <a:off x="766" y="105"/>
            <a:ext cx="98" cy="27"/>
          </a:xfrm>
          <a:prstGeom prst="rect">
            <a:avLst/>
          </a:prstGeom>
          <a:solidFill>
            <a:srgbClr val="FFFFFF"/>
          </a:solidFill>
          <a:ln w="9525">
            <a:solidFill>
              <a:srgbClr val="000000"/>
            </a:solidFill>
            <a:miter lim="800000"/>
            <a:headEnd/>
            <a:tailEnd/>
          </a:ln>
        </xdr:spPr>
        <xdr:txBody>
          <a:bodyPr vertOverflow="clip" wrap="square" lIns="27432" tIns="22860" rIns="27432" bIns="22860" anchor="ctr" anchorCtr="0" upright="1"/>
          <a:lstStyle/>
          <a:p>
            <a:pPr algn="ctr" rtl="0">
              <a:defRPr sz="1000"/>
            </a:pPr>
            <a:r>
              <a:rPr lang="vi-VN" sz="1000" b="1" i="0" u="none" strike="noStrike" baseline="0">
                <a:solidFill>
                  <a:srgbClr val="0000FF"/>
                </a:solidFill>
                <a:latin typeface="Times New Roman"/>
                <a:cs typeface="Times New Roman"/>
              </a:rPr>
              <a:t> </a:t>
            </a:r>
            <a:r>
              <a:rPr lang="en-US" sz="1000" b="1" i="0" u="none" strike="noStrike" baseline="0">
                <a:solidFill>
                  <a:srgbClr val="0000FF"/>
                </a:solidFill>
                <a:latin typeface="Times New Roman"/>
                <a:cs typeface="Times New Roman"/>
              </a:rPr>
              <a:t> </a:t>
            </a:r>
            <a:endParaRPr lang="vi-VN" sz="1000" b="1" i="0" u="none" strike="noStrike" baseline="0">
              <a:solidFill>
                <a:srgbClr val="0000FF"/>
              </a:solidFill>
              <a:latin typeface="Times New Roman"/>
              <a:cs typeface="Times New Roman"/>
            </a:endParaRPr>
          </a:p>
        </xdr:txBody>
      </xdr:sp>
      <xdr:sp macro="" textlink="">
        <xdr:nvSpPr>
          <xdr:cNvPr id="17" name="Text Box 15"/>
          <xdr:cNvSpPr txBox="1">
            <a:spLocks noChangeArrowheads="1"/>
          </xdr:cNvSpPr>
        </xdr:nvSpPr>
        <xdr:spPr bwMode="auto">
          <a:xfrm>
            <a:off x="766" y="132"/>
            <a:ext cx="98" cy="29"/>
          </a:xfrm>
          <a:prstGeom prst="rect">
            <a:avLst/>
          </a:prstGeom>
          <a:solidFill>
            <a:srgbClr val="FFFFFF"/>
          </a:solidFill>
          <a:ln w="9525">
            <a:solidFill>
              <a:srgbClr val="000000"/>
            </a:solidFill>
            <a:miter lim="800000"/>
            <a:headEnd/>
            <a:tailEnd/>
          </a:ln>
        </xdr:spPr>
        <xdr:txBody>
          <a:bodyPr vertOverflow="clip" wrap="square" lIns="27432" tIns="22860" rIns="27432" bIns="22860" anchor="ctr" anchorCtr="0" upright="1"/>
          <a:lstStyle/>
          <a:p>
            <a:pPr algn="ctr" rtl="0">
              <a:defRPr sz="1000"/>
            </a:pPr>
            <a:r>
              <a:rPr lang="en-US" sz="1000" b="1" i="0" u="none" strike="noStrike" baseline="0">
                <a:solidFill>
                  <a:srgbClr val="0000FF"/>
                </a:solidFill>
                <a:latin typeface="Times New Roman"/>
                <a:cs typeface="Times New Roman"/>
              </a:rPr>
              <a:t> </a:t>
            </a:r>
            <a:r>
              <a:rPr lang="vi-VN" sz="1000" b="1" i="0" u="none" strike="noStrike" baseline="0">
                <a:solidFill>
                  <a:srgbClr val="0000FF"/>
                </a:solidFill>
                <a:latin typeface="Times New Roman"/>
                <a:cs typeface="Times New Roman"/>
              </a:rPr>
              <a:t> </a:t>
            </a:r>
          </a:p>
        </xdr:txBody>
      </xdr:sp>
      <xdr:sp macro="" textlink="#REF!">
        <xdr:nvSpPr>
          <xdr:cNvPr id="18" name="Text Box 15"/>
          <xdr:cNvSpPr txBox="1">
            <a:spLocks noChangeArrowheads="1"/>
          </xdr:cNvSpPr>
        </xdr:nvSpPr>
        <xdr:spPr bwMode="auto">
          <a:xfrm>
            <a:off x="675" y="76"/>
            <a:ext cx="92" cy="29"/>
          </a:xfrm>
          <a:prstGeom prst="rect">
            <a:avLst/>
          </a:prstGeom>
          <a:solidFill>
            <a:srgbClr val="FFFFFF"/>
          </a:solidFill>
          <a:ln w="9525">
            <a:solidFill>
              <a:srgbClr val="000000"/>
            </a:solidFill>
            <a:miter lim="800000"/>
            <a:headEnd/>
            <a:tailEnd/>
          </a:ln>
        </xdr:spPr>
        <xdr:txBody>
          <a:bodyPr vertOverflow="clip" wrap="square" lIns="27432" tIns="22860" rIns="27432" bIns="22860" anchor="ctr" anchorCtr="0" upright="1"/>
          <a:lstStyle/>
          <a:p>
            <a:pPr algn="ctr" rtl="0">
              <a:defRPr sz="1000"/>
            </a:pPr>
            <a:fld id="{23D745A2-77A6-4F28-95E1-C1C596AE2DE6}" type="TxLink">
              <a:rPr lang="en-US" sz="1000" b="1" i="0" u="none" strike="noStrike" baseline="0">
                <a:solidFill>
                  <a:srgbClr val="0000FF"/>
                </a:solidFill>
                <a:latin typeface="Times New Roman"/>
                <a:cs typeface="Times New Roman"/>
              </a:rPr>
              <a:pPr algn="ctr" rtl="0">
                <a:defRPr sz="1000"/>
              </a:pPr>
              <a:t>NQC</a:t>
            </a:fld>
            <a:endParaRPr lang="vi-VN" sz="1000" b="1" i="0" u="none" strike="noStrike" baseline="0">
              <a:solidFill>
                <a:srgbClr val="0000FF"/>
              </a:solidFill>
              <a:latin typeface="Times New Roman"/>
              <a:cs typeface="Times New Roman"/>
            </a:endParaRPr>
          </a:p>
        </xdr:txBody>
      </xdr:sp>
      <xdr:sp macro="" textlink="">
        <xdr:nvSpPr>
          <xdr:cNvPr id="19" name="Text Box 15"/>
          <xdr:cNvSpPr txBox="1">
            <a:spLocks noChangeArrowheads="1"/>
          </xdr:cNvSpPr>
        </xdr:nvSpPr>
        <xdr:spPr bwMode="auto">
          <a:xfrm>
            <a:off x="675" y="105"/>
            <a:ext cx="92" cy="27"/>
          </a:xfrm>
          <a:prstGeom prst="rect">
            <a:avLst/>
          </a:prstGeom>
          <a:solidFill>
            <a:srgbClr val="FFFFFF"/>
          </a:solidFill>
          <a:ln w="9525">
            <a:solidFill>
              <a:srgbClr val="000000"/>
            </a:solidFill>
            <a:miter lim="800000"/>
            <a:headEnd/>
            <a:tailEnd/>
          </a:ln>
        </xdr:spPr>
        <xdr:txBody>
          <a:bodyPr vertOverflow="clip" wrap="square" lIns="27432" tIns="22860" rIns="27432" bIns="22860" anchor="ctr" anchorCtr="0" upright="1"/>
          <a:lstStyle/>
          <a:p>
            <a:pPr algn="ctr" rtl="0">
              <a:defRPr sz="1000"/>
            </a:pPr>
            <a:r>
              <a:rPr lang="vi-VN" sz="1000" b="1" i="0" u="none" strike="noStrike" baseline="0">
                <a:solidFill>
                  <a:srgbClr val="0000FF"/>
                </a:solidFill>
                <a:latin typeface="Times New Roman"/>
                <a:cs typeface="Times New Roman"/>
              </a:rPr>
              <a:t> </a:t>
            </a:r>
          </a:p>
        </xdr:txBody>
      </xdr:sp>
      <xdr:sp macro="" textlink="">
        <xdr:nvSpPr>
          <xdr:cNvPr id="20" name="Text Box 15"/>
          <xdr:cNvSpPr txBox="1">
            <a:spLocks noChangeArrowheads="1"/>
          </xdr:cNvSpPr>
        </xdr:nvSpPr>
        <xdr:spPr bwMode="auto">
          <a:xfrm>
            <a:off x="675" y="132"/>
            <a:ext cx="92" cy="29"/>
          </a:xfrm>
          <a:prstGeom prst="rect">
            <a:avLst/>
          </a:prstGeom>
          <a:solidFill>
            <a:srgbClr val="FFFFFF"/>
          </a:solidFill>
          <a:ln w="9525">
            <a:solidFill>
              <a:srgbClr val="000000"/>
            </a:solidFill>
            <a:miter lim="800000"/>
            <a:headEnd/>
            <a:tailEnd/>
          </a:ln>
        </xdr:spPr>
        <xdr:txBody>
          <a:bodyPr vertOverflow="clip" wrap="square" lIns="27432" tIns="22860" rIns="27432" bIns="22860" anchor="ctr" anchorCtr="0" upright="1"/>
          <a:lstStyle/>
          <a:p>
            <a:pPr algn="ctr" rtl="0">
              <a:defRPr sz="1000"/>
            </a:pPr>
            <a:r>
              <a:rPr lang="vi-VN" sz="1000" b="1" i="0" u="none" strike="noStrike" baseline="0">
                <a:solidFill>
                  <a:srgbClr val="0000FF"/>
                </a:solidFill>
                <a:latin typeface="Times New Roman"/>
                <a:cs typeface="Times New Roman"/>
              </a:rPr>
              <a:t> </a:t>
            </a:r>
            <a:r>
              <a:rPr lang="en-US" sz="1000" b="1" i="0" u="none" strike="noStrike" baseline="0">
                <a:solidFill>
                  <a:srgbClr val="0000FF"/>
                </a:solidFill>
                <a:latin typeface="Times New Roman"/>
                <a:cs typeface="Times New Roman"/>
              </a:rPr>
              <a:t> </a:t>
            </a:r>
            <a:endParaRPr lang="vi-VN" sz="1000" b="1" i="0" u="none" strike="noStrike" baseline="0">
              <a:solidFill>
                <a:srgbClr val="0000FF"/>
              </a:solidFill>
              <a:latin typeface="Times New Roman"/>
              <a:cs typeface="Times New Roman"/>
            </a:endParaRPr>
          </a:p>
        </xdr:txBody>
      </xdr:sp>
      <xdr:sp macro="" textlink="#REF!">
        <xdr:nvSpPr>
          <xdr:cNvPr id="21" name="Text Box 13"/>
          <xdr:cNvSpPr txBox="1">
            <a:spLocks noChangeArrowheads="1"/>
          </xdr:cNvSpPr>
        </xdr:nvSpPr>
        <xdr:spPr bwMode="auto">
          <a:xfrm>
            <a:off x="141" y="76"/>
            <a:ext cx="448" cy="31"/>
          </a:xfrm>
          <a:prstGeom prst="rect">
            <a:avLst/>
          </a:prstGeom>
          <a:solidFill>
            <a:srgbClr val="FFFFFF"/>
          </a:solidFill>
          <a:ln w="9525">
            <a:noFill/>
            <a:miter lim="800000"/>
            <a:headEnd/>
            <a:tailEnd/>
          </a:ln>
        </xdr:spPr>
        <xdr:txBody>
          <a:bodyPr vertOverflow="clip" wrap="square" lIns="27432" tIns="22860" rIns="0" bIns="0" anchor="ctr" anchorCtr="0" upright="1"/>
          <a:lstStyle/>
          <a:p>
            <a:pPr algn="l" rtl="0">
              <a:defRPr sz="1000"/>
            </a:pPr>
            <a:fld id="{AA52D4E6-81CF-4E91-952E-B29B3C055405}" type="TxLink">
              <a:rPr lang="vi-VN" sz="1000" b="1" i="0" u="none" strike="noStrike" baseline="0">
                <a:solidFill>
                  <a:srgbClr val="0000FF"/>
                </a:solidFill>
                <a:latin typeface="Times New Roman"/>
                <a:cs typeface="Times New Roman"/>
              </a:rPr>
              <a:pPr algn="l" rtl="0">
                <a:defRPr sz="1000"/>
              </a:pPr>
              <a:t>CÔNG TY CỔ PHẦN HƯNG ĐẠO CONGTAINER</a:t>
            </a:fld>
            <a:endParaRPr lang="vi-VN" sz="1000" b="1" i="0" u="none" strike="noStrike" baseline="0">
              <a:solidFill>
                <a:srgbClr val="0000FF"/>
              </a:solidFill>
              <a:latin typeface="Times New Roman"/>
              <a:cs typeface="Times New Roman"/>
            </a:endParaRPr>
          </a:p>
        </xdr:txBody>
      </xdr:sp>
      <xdr:sp macro="" textlink="#REF!">
        <xdr:nvSpPr>
          <xdr:cNvPr id="22" name="Text Box 16"/>
          <xdr:cNvSpPr txBox="1">
            <a:spLocks noChangeArrowheads="1"/>
          </xdr:cNvSpPr>
        </xdr:nvSpPr>
        <xdr:spPr bwMode="auto">
          <a:xfrm>
            <a:off x="143" y="105"/>
            <a:ext cx="446" cy="27"/>
          </a:xfrm>
          <a:prstGeom prst="rect">
            <a:avLst/>
          </a:prstGeom>
          <a:solidFill>
            <a:srgbClr val="FFFFFF"/>
          </a:solidFill>
          <a:ln w="9525">
            <a:noFill/>
            <a:miter lim="800000"/>
            <a:headEnd/>
            <a:tailEnd/>
          </a:ln>
        </xdr:spPr>
        <xdr:txBody>
          <a:bodyPr vertOverflow="clip" wrap="square" lIns="27432" tIns="22860" rIns="0" bIns="0" anchor="ctr" anchorCtr="0" upright="1"/>
          <a:lstStyle/>
          <a:p>
            <a:pPr algn="l" rtl="0">
              <a:defRPr sz="1000"/>
            </a:pPr>
            <a:fld id="{DCB01801-0DF3-4DCB-9875-3BA458B39550}" type="TxLink">
              <a:rPr lang="vi-VN" sz="1000" b="1" i="0" u="none" strike="noStrike" baseline="0">
                <a:solidFill>
                  <a:srgbClr val="0000FF"/>
                </a:solidFill>
                <a:latin typeface="Times New Roman"/>
                <a:cs typeface="Times New Roman"/>
              </a:rPr>
              <a:pPr algn="l" rtl="0">
                <a:defRPr sz="1000"/>
              </a:pPr>
              <a:t>30/06/2015</a:t>
            </a:fld>
            <a:endParaRPr lang="vi-VN" sz="1000" b="1" i="0" u="none" strike="noStrike" baseline="0">
              <a:solidFill>
                <a:srgbClr val="0000FF"/>
              </a:solidFill>
              <a:latin typeface="Times New Roman"/>
              <a:cs typeface="Times New Roman"/>
            </a:endParaRPr>
          </a:p>
        </xdr:txBody>
      </xdr:sp>
      <xdr:sp macro="" textlink="">
        <xdr:nvSpPr>
          <xdr:cNvPr id="23" name="Line 843"/>
          <xdr:cNvSpPr>
            <a:spLocks noChangeShapeType="1"/>
          </xdr:cNvSpPr>
        </xdr:nvSpPr>
        <xdr:spPr bwMode="auto">
          <a:xfrm flipH="1">
            <a:off x="39" y="190"/>
            <a:ext cx="553"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sp macro="" textlink="">
        <xdr:nvSpPr>
          <xdr:cNvPr id="24" name="Line 844"/>
          <xdr:cNvSpPr>
            <a:spLocks noChangeShapeType="1"/>
          </xdr:cNvSpPr>
        </xdr:nvSpPr>
        <xdr:spPr bwMode="auto">
          <a:xfrm flipH="1">
            <a:off x="40" y="132"/>
            <a:ext cx="569"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sp macro="" textlink="">
        <xdr:nvSpPr>
          <xdr:cNvPr id="25" name="Line 845"/>
          <xdr:cNvSpPr>
            <a:spLocks noChangeShapeType="1"/>
          </xdr:cNvSpPr>
        </xdr:nvSpPr>
        <xdr:spPr bwMode="auto">
          <a:xfrm flipH="1">
            <a:off x="40" y="105"/>
            <a:ext cx="569"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sp macro="" textlink="">
        <xdr:nvSpPr>
          <xdr:cNvPr id="26" name="Line 846"/>
          <xdr:cNvSpPr>
            <a:spLocks noChangeShapeType="1"/>
          </xdr:cNvSpPr>
        </xdr:nvSpPr>
        <xdr:spPr bwMode="auto">
          <a:xfrm flipH="1">
            <a:off x="40" y="76"/>
            <a:ext cx="568"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sp macro="" textlink="">
        <xdr:nvSpPr>
          <xdr:cNvPr id="27" name="Line 847"/>
          <xdr:cNvSpPr>
            <a:spLocks noChangeShapeType="1"/>
          </xdr:cNvSpPr>
        </xdr:nvSpPr>
        <xdr:spPr bwMode="auto">
          <a:xfrm>
            <a:off x="39" y="76"/>
            <a:ext cx="0" cy="113"/>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sp macro="" textlink="">
        <xdr:nvSpPr>
          <xdr:cNvPr id="28" name="Text Box 14"/>
          <xdr:cNvSpPr txBox="1">
            <a:spLocks noChangeArrowheads="1"/>
          </xdr:cNvSpPr>
        </xdr:nvSpPr>
        <xdr:spPr bwMode="auto">
          <a:xfrm>
            <a:off x="590" y="161"/>
            <a:ext cx="85" cy="29"/>
          </a:xfrm>
          <a:prstGeom prst="rect">
            <a:avLst/>
          </a:prstGeom>
          <a:solidFill>
            <a:srgbClr val="FFFFFF"/>
          </a:solidFill>
          <a:ln w="9525">
            <a:solidFill>
              <a:srgbClr val="000000"/>
            </a:solidFill>
            <a:miter lim="800000"/>
            <a:headEnd/>
            <a:tailEnd/>
          </a:ln>
        </xdr:spPr>
        <xdr:txBody>
          <a:bodyPr vertOverflow="clip" wrap="square" lIns="27432" tIns="27432" rIns="0" bIns="0" anchor="ctr" anchorCtr="0" upright="1"/>
          <a:lstStyle/>
          <a:p>
            <a:pPr algn="l" rtl="0">
              <a:defRPr sz="1000"/>
            </a:pPr>
            <a:r>
              <a:rPr lang="vi-VN" sz="1000" b="1" i="0" u="none" strike="noStrike" baseline="0">
                <a:solidFill>
                  <a:srgbClr val="000000"/>
                </a:solidFill>
                <a:latin typeface="Times New Roman"/>
                <a:cs typeface="Times New Roman"/>
              </a:rPr>
              <a:t>Partner</a:t>
            </a:r>
          </a:p>
        </xdr:txBody>
      </xdr:sp>
      <xdr:sp macro="" textlink="">
        <xdr:nvSpPr>
          <xdr:cNvPr id="29" name="Text Box 15"/>
          <xdr:cNvSpPr txBox="1">
            <a:spLocks noChangeArrowheads="1"/>
          </xdr:cNvSpPr>
        </xdr:nvSpPr>
        <xdr:spPr bwMode="auto">
          <a:xfrm>
            <a:off x="766" y="161"/>
            <a:ext cx="98" cy="29"/>
          </a:xfrm>
          <a:prstGeom prst="rect">
            <a:avLst/>
          </a:prstGeom>
          <a:solidFill>
            <a:srgbClr val="FFFFFF"/>
          </a:solidFill>
          <a:ln w="9525">
            <a:solidFill>
              <a:srgbClr val="000000"/>
            </a:solidFill>
            <a:miter lim="800000"/>
            <a:headEnd/>
            <a:tailEnd/>
          </a:ln>
        </xdr:spPr>
        <xdr:txBody>
          <a:bodyPr vertOverflow="clip" wrap="square" lIns="27432" tIns="22860" rIns="27432" bIns="22860" anchor="ctr" anchorCtr="0" upright="1"/>
          <a:lstStyle/>
          <a:p>
            <a:pPr algn="ctr" rtl="0">
              <a:defRPr sz="1000"/>
            </a:pPr>
            <a:r>
              <a:rPr lang="en-US" sz="1000" b="1" i="0" u="none" strike="noStrike" baseline="0">
                <a:solidFill>
                  <a:srgbClr val="0000FF"/>
                </a:solidFill>
                <a:latin typeface="Times New Roman"/>
                <a:cs typeface="Times New Roman"/>
              </a:rPr>
              <a:t> </a:t>
            </a:r>
            <a:r>
              <a:rPr lang="vi-VN" sz="1000" b="1" i="0" u="none" strike="noStrike" baseline="0">
                <a:solidFill>
                  <a:srgbClr val="0000FF"/>
                </a:solidFill>
                <a:latin typeface="Times New Roman"/>
                <a:cs typeface="Times New Roman"/>
              </a:rPr>
              <a:t> </a:t>
            </a:r>
          </a:p>
        </xdr:txBody>
      </xdr:sp>
      <xdr:sp macro="" textlink="">
        <xdr:nvSpPr>
          <xdr:cNvPr id="30" name="Text Box 15"/>
          <xdr:cNvSpPr txBox="1">
            <a:spLocks noChangeArrowheads="1"/>
          </xdr:cNvSpPr>
        </xdr:nvSpPr>
        <xdr:spPr bwMode="auto">
          <a:xfrm>
            <a:off x="675" y="161"/>
            <a:ext cx="92" cy="29"/>
          </a:xfrm>
          <a:prstGeom prst="rect">
            <a:avLst/>
          </a:prstGeom>
          <a:solidFill>
            <a:srgbClr val="FFFFFF"/>
          </a:solidFill>
          <a:ln w="9525">
            <a:solidFill>
              <a:srgbClr val="000000"/>
            </a:solidFill>
            <a:miter lim="800000"/>
            <a:headEnd/>
            <a:tailEnd/>
          </a:ln>
        </xdr:spPr>
        <xdr:txBody>
          <a:bodyPr vertOverflow="clip" wrap="square" lIns="27432" tIns="22860" rIns="27432" bIns="22860" anchor="ctr" anchorCtr="0" upright="1"/>
          <a:lstStyle/>
          <a:p>
            <a:pPr algn="ctr" rtl="0">
              <a:defRPr sz="1000"/>
            </a:pPr>
            <a:r>
              <a:rPr lang="vi-VN" sz="1000" b="1" i="0" u="none" strike="noStrike" baseline="0">
                <a:solidFill>
                  <a:srgbClr val="0000FF"/>
                </a:solidFill>
                <a:latin typeface="Times New Roman"/>
                <a:cs typeface="Times New Roman"/>
              </a:rPr>
              <a:t> </a:t>
            </a:r>
            <a:r>
              <a:rPr lang="en-US" sz="1000" b="1" i="0" u="none" strike="noStrike" baseline="0">
                <a:solidFill>
                  <a:srgbClr val="0000FF"/>
                </a:solidFill>
                <a:latin typeface="Times New Roman"/>
                <a:cs typeface="Times New Roman"/>
              </a:rPr>
              <a:t> </a:t>
            </a:r>
            <a:endParaRPr lang="vi-VN" sz="1000" b="1" i="0" u="none" strike="noStrike" baseline="0">
              <a:solidFill>
                <a:srgbClr val="0000FF"/>
              </a:solidFill>
              <a:latin typeface="Times New Roman"/>
              <a:cs typeface="Times New Roman"/>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tabColor rgb="FFFF0000"/>
    <outlinePr summaryRight="0"/>
  </sheetPr>
  <dimension ref="A1:H177"/>
  <sheetViews>
    <sheetView tabSelected="1" view="pageBreakPreview" topLeftCell="A4" zoomScale="115" zoomScaleSheetLayoutView="115" workbookViewId="0">
      <selection activeCell="C172" sqref="C172"/>
    </sheetView>
  </sheetViews>
  <sheetFormatPr defaultRowHeight="14.1" customHeight="1" outlineLevelRow="1"/>
  <cols>
    <col min="1" max="1" width="3.28515625" style="4" customWidth="1"/>
    <col min="2" max="2" width="25.7109375" style="4" customWidth="1"/>
    <col min="3" max="3" width="10.140625" style="4" customWidth="1"/>
    <col min="4" max="4" width="6.5703125" style="4" customWidth="1"/>
    <col min="5" max="5" width="6.42578125" style="12" customWidth="1"/>
    <col min="6" max="6" width="15.7109375" style="4" customWidth="1"/>
    <col min="7" max="7" width="2.7109375" style="4" customWidth="1"/>
    <col min="8" max="8" width="15.7109375" style="4" customWidth="1"/>
    <col min="9" max="16384" width="9.140625" style="4"/>
  </cols>
  <sheetData>
    <row r="1" spans="1:8" s="11" customFormat="1" ht="15.75" customHeight="1">
      <c r="A1" s="489" t="s">
        <v>402</v>
      </c>
      <c r="B1" s="489"/>
      <c r="C1" s="489"/>
      <c r="D1" s="489"/>
      <c r="E1" s="489"/>
      <c r="F1" s="489"/>
      <c r="G1" s="489"/>
      <c r="H1" s="489"/>
    </row>
    <row r="2" spans="1:8" ht="12.75">
      <c r="A2" s="490" t="s">
        <v>403</v>
      </c>
      <c r="B2" s="490"/>
      <c r="C2" s="490"/>
      <c r="D2" s="490"/>
      <c r="E2" s="490"/>
      <c r="F2" s="490"/>
      <c r="G2" s="490"/>
      <c r="H2" s="490"/>
    </row>
    <row r="3" spans="1:8" ht="5.25" customHeight="1" thickBot="1">
      <c r="A3" s="491"/>
      <c r="B3" s="492"/>
      <c r="C3" s="492"/>
      <c r="D3" s="492"/>
      <c r="E3" s="492"/>
      <c r="F3" s="492"/>
      <c r="G3" s="492"/>
      <c r="H3" s="492"/>
    </row>
    <row r="4" spans="1:8" ht="14.1" customHeight="1">
      <c r="A4" s="12"/>
    </row>
    <row r="5" spans="1:8" s="13" customFormat="1" ht="18.75">
      <c r="A5" s="488" t="s">
        <v>691</v>
      </c>
      <c r="B5" s="488"/>
      <c r="C5" s="488"/>
      <c r="D5" s="488"/>
      <c r="E5" s="488"/>
      <c r="F5" s="488"/>
      <c r="G5" s="488"/>
      <c r="H5" s="488"/>
    </row>
    <row r="6" spans="1:8" s="14" customFormat="1" ht="14.25">
      <c r="A6" s="487" t="s">
        <v>692</v>
      </c>
      <c r="B6" s="487"/>
      <c r="C6" s="487"/>
      <c r="D6" s="487"/>
      <c r="E6" s="487"/>
      <c r="F6" s="487"/>
      <c r="G6" s="487"/>
      <c r="H6" s="487"/>
    </row>
    <row r="7" spans="1:8" ht="12.75">
      <c r="A7" s="3"/>
      <c r="B7" s="3"/>
      <c r="C7" s="3"/>
      <c r="D7" s="3"/>
      <c r="E7" s="15"/>
      <c r="F7" s="3"/>
      <c r="H7" s="90" t="s">
        <v>693</v>
      </c>
    </row>
    <row r="8" spans="1:8" ht="8.25" customHeight="1"/>
    <row r="9" spans="1:8" ht="30" customHeight="1">
      <c r="A9" s="16" t="s">
        <v>54</v>
      </c>
      <c r="B9" s="17"/>
      <c r="C9" s="17"/>
      <c r="D9" s="18" t="s">
        <v>55</v>
      </c>
      <c r="E9" s="18" t="s">
        <v>269</v>
      </c>
      <c r="F9" s="88" t="s">
        <v>646</v>
      </c>
      <c r="G9" s="89"/>
      <c r="H9" s="88" t="s">
        <v>645</v>
      </c>
    </row>
    <row r="10" spans="1:8" s="12" customFormat="1" ht="9" customHeight="1">
      <c r="A10" s="6"/>
      <c r="B10" s="6"/>
      <c r="C10" s="6"/>
      <c r="D10" s="19"/>
      <c r="E10" s="19"/>
      <c r="F10" s="6"/>
      <c r="G10" s="6"/>
      <c r="H10" s="6"/>
    </row>
    <row r="11" spans="1:8" s="12" customFormat="1" ht="16.5" customHeight="1">
      <c r="A11" s="6" t="s">
        <v>57</v>
      </c>
      <c r="B11" s="6" t="s">
        <v>58</v>
      </c>
      <c r="C11" s="6"/>
      <c r="D11" s="19">
        <v>100</v>
      </c>
      <c r="E11" s="19"/>
      <c r="F11" s="325">
        <v>260238683552</v>
      </c>
      <c r="G11" s="325"/>
      <c r="H11" s="325">
        <v>252074891822</v>
      </c>
    </row>
    <row r="12" spans="1:8" s="12" customFormat="1" ht="6.75" customHeight="1">
      <c r="A12" s="6"/>
      <c r="B12" s="6"/>
      <c r="C12" s="6"/>
      <c r="D12" s="19"/>
      <c r="E12" s="19"/>
      <c r="F12" s="325"/>
      <c r="G12" s="325"/>
      <c r="H12" s="325"/>
    </row>
    <row r="13" spans="1:8" s="12" customFormat="1" ht="18" customHeight="1">
      <c r="A13" s="6" t="s">
        <v>59</v>
      </c>
      <c r="B13" s="6" t="s">
        <v>60</v>
      </c>
      <c r="C13" s="6"/>
      <c r="D13" s="19">
        <v>110</v>
      </c>
      <c r="E13" s="100" t="s">
        <v>266</v>
      </c>
      <c r="F13" s="325">
        <v>14163930978</v>
      </c>
      <c r="G13" s="325"/>
      <c r="H13" s="325">
        <v>7485683001</v>
      </c>
    </row>
    <row r="14" spans="1:8" ht="14.1" customHeight="1">
      <c r="A14" s="20" t="s">
        <v>62</v>
      </c>
      <c r="B14" s="7" t="s">
        <v>63</v>
      </c>
      <c r="C14" s="7"/>
      <c r="D14" s="1">
        <v>111</v>
      </c>
      <c r="E14" s="100"/>
      <c r="F14" s="326">
        <v>14163930978</v>
      </c>
      <c r="G14" s="326"/>
      <c r="H14" s="326">
        <v>7485683001</v>
      </c>
    </row>
    <row r="15" spans="1:8" ht="14.1" hidden="1" customHeight="1">
      <c r="A15" s="20" t="s">
        <v>64</v>
      </c>
      <c r="B15" s="7" t="s">
        <v>65</v>
      </c>
      <c r="C15" s="7"/>
      <c r="D15" s="1">
        <v>112</v>
      </c>
      <c r="E15" s="100"/>
      <c r="F15" s="326">
        <v>0</v>
      </c>
      <c r="G15" s="326"/>
      <c r="H15" s="326">
        <v>0</v>
      </c>
    </row>
    <row r="16" spans="1:8" ht="6.75" customHeight="1">
      <c r="A16" s="20"/>
      <c r="B16" s="7"/>
      <c r="C16" s="7"/>
      <c r="D16" s="1"/>
      <c r="E16" s="100"/>
      <c r="F16" s="326"/>
      <c r="G16" s="326"/>
      <c r="H16" s="326"/>
    </row>
    <row r="17" spans="1:8" s="12" customFormat="1" ht="18" customHeight="1">
      <c r="A17" s="6" t="s">
        <v>66</v>
      </c>
      <c r="B17" s="6" t="s">
        <v>281</v>
      </c>
      <c r="C17" s="6"/>
      <c r="D17" s="19">
        <v>120</v>
      </c>
      <c r="E17" s="100"/>
      <c r="F17" s="325">
        <v>0</v>
      </c>
      <c r="G17" s="325"/>
      <c r="H17" s="325">
        <v>0</v>
      </c>
    </row>
    <row r="18" spans="1:8" ht="14.1" hidden="1" customHeight="1">
      <c r="A18" s="20" t="s">
        <v>62</v>
      </c>
      <c r="B18" s="7" t="s">
        <v>282</v>
      </c>
      <c r="C18" s="7"/>
      <c r="D18" s="1">
        <v>121</v>
      </c>
      <c r="E18" s="100"/>
      <c r="F18" s="326">
        <v>0</v>
      </c>
      <c r="G18" s="326"/>
      <c r="H18" s="326">
        <v>0</v>
      </c>
    </row>
    <row r="19" spans="1:8" ht="14.1" hidden="1" customHeight="1">
      <c r="A19" s="20" t="s">
        <v>64</v>
      </c>
      <c r="B19" s="7" t="s">
        <v>283</v>
      </c>
      <c r="C19" s="7"/>
      <c r="D19" s="1">
        <v>122</v>
      </c>
      <c r="E19" s="100"/>
      <c r="F19" s="326">
        <v>0</v>
      </c>
      <c r="G19" s="326"/>
      <c r="H19" s="326">
        <v>0</v>
      </c>
    </row>
    <row r="20" spans="1:8" ht="14.1" hidden="1" customHeight="1">
      <c r="A20" s="20" t="s">
        <v>69</v>
      </c>
      <c r="B20" s="7" t="s">
        <v>284</v>
      </c>
      <c r="C20" s="7"/>
      <c r="D20" s="5">
        <v>123</v>
      </c>
      <c r="E20" s="100"/>
      <c r="F20" s="326">
        <v>0</v>
      </c>
      <c r="G20" s="326"/>
      <c r="H20" s="326">
        <v>0</v>
      </c>
    </row>
    <row r="21" spans="1:8" ht="5.25" customHeight="1">
      <c r="A21" s="20"/>
      <c r="B21" s="7"/>
      <c r="C21" s="7"/>
      <c r="D21" s="1"/>
      <c r="E21" s="100"/>
      <c r="F21" s="326"/>
      <c r="G21" s="326"/>
      <c r="H21" s="326"/>
    </row>
    <row r="22" spans="1:8" s="12" customFormat="1" ht="18.75" customHeight="1">
      <c r="A22" s="6" t="s">
        <v>67</v>
      </c>
      <c r="B22" s="6" t="s">
        <v>68</v>
      </c>
      <c r="C22" s="6"/>
      <c r="D22" s="19">
        <v>130</v>
      </c>
      <c r="E22" s="100"/>
      <c r="F22" s="325">
        <v>39462861365</v>
      </c>
      <c r="G22" s="325"/>
      <c r="H22" s="325">
        <v>46755499333</v>
      </c>
    </row>
    <row r="23" spans="1:8" ht="14.1" customHeight="1">
      <c r="A23" s="219" t="s">
        <v>62</v>
      </c>
      <c r="B23" s="220" t="s">
        <v>285</v>
      </c>
      <c r="C23" s="220"/>
      <c r="D23" s="221">
        <v>131</v>
      </c>
      <c r="E23" s="100" t="s">
        <v>267</v>
      </c>
      <c r="F23" s="326">
        <v>36594312648</v>
      </c>
      <c r="G23" s="326"/>
      <c r="H23" s="326">
        <v>24096564012</v>
      </c>
    </row>
    <row r="24" spans="1:8" ht="14.1" customHeight="1">
      <c r="A24" s="219" t="s">
        <v>64</v>
      </c>
      <c r="B24" s="220" t="s">
        <v>286</v>
      </c>
      <c r="C24" s="220"/>
      <c r="D24" s="221">
        <v>132</v>
      </c>
      <c r="E24" s="100" t="s">
        <v>460</v>
      </c>
      <c r="F24" s="326">
        <v>592731548</v>
      </c>
      <c r="G24" s="326"/>
      <c r="H24" s="326">
        <v>5973505118</v>
      </c>
    </row>
    <row r="25" spans="1:8" ht="14.1" hidden="1" customHeight="1">
      <c r="A25" s="219" t="s">
        <v>69</v>
      </c>
      <c r="B25" s="220" t="s">
        <v>70</v>
      </c>
      <c r="C25" s="220"/>
      <c r="D25" s="221">
        <v>133</v>
      </c>
      <c r="E25" s="100"/>
      <c r="F25" s="326">
        <v>0</v>
      </c>
      <c r="G25" s="326"/>
      <c r="H25" s="326">
        <v>0</v>
      </c>
    </row>
    <row r="26" spans="1:8" ht="14.1" hidden="1" customHeight="1">
      <c r="A26" s="219" t="s">
        <v>71</v>
      </c>
      <c r="B26" s="220" t="s">
        <v>72</v>
      </c>
      <c r="C26" s="220"/>
      <c r="D26" s="221">
        <v>134</v>
      </c>
      <c r="E26" s="100"/>
      <c r="F26" s="326">
        <v>0</v>
      </c>
      <c r="G26" s="326"/>
      <c r="H26" s="326">
        <v>0</v>
      </c>
    </row>
    <row r="27" spans="1:8" ht="14.1" hidden="1" customHeight="1">
      <c r="A27" s="219" t="s">
        <v>73</v>
      </c>
      <c r="B27" s="220" t="s">
        <v>287</v>
      </c>
      <c r="C27" s="220"/>
      <c r="D27" s="221">
        <v>135</v>
      </c>
      <c r="E27" s="100"/>
      <c r="F27" s="326">
        <v>0</v>
      </c>
      <c r="G27" s="326"/>
      <c r="H27" s="326">
        <v>0</v>
      </c>
    </row>
    <row r="28" spans="1:8" ht="14.1" customHeight="1">
      <c r="A28" s="219" t="s">
        <v>74</v>
      </c>
      <c r="B28" s="220" t="s">
        <v>288</v>
      </c>
      <c r="C28" s="220"/>
      <c r="D28" s="221">
        <v>136</v>
      </c>
      <c r="E28" s="100" t="s">
        <v>461</v>
      </c>
      <c r="F28" s="326">
        <v>3875997640</v>
      </c>
      <c r="G28" s="326"/>
      <c r="H28" s="326">
        <v>18172129194</v>
      </c>
    </row>
    <row r="29" spans="1:8" ht="14.1" customHeight="1">
      <c r="A29" s="219" t="s">
        <v>102</v>
      </c>
      <c r="B29" s="220" t="s">
        <v>75</v>
      </c>
      <c r="C29" s="220"/>
      <c r="D29" s="221">
        <v>137</v>
      </c>
      <c r="E29" s="100" t="s">
        <v>462</v>
      </c>
      <c r="F29" s="326">
        <v>-1667733235</v>
      </c>
      <c r="G29" s="326"/>
      <c r="H29" s="326">
        <v>-1554251755</v>
      </c>
    </row>
    <row r="30" spans="1:8" ht="14.1" customHeight="1">
      <c r="A30" s="219" t="s">
        <v>103</v>
      </c>
      <c r="B30" s="220" t="s">
        <v>2</v>
      </c>
      <c r="C30" s="220"/>
      <c r="D30" s="221">
        <v>139</v>
      </c>
      <c r="E30" s="100"/>
      <c r="F30" s="326">
        <v>67552764</v>
      </c>
      <c r="G30" s="326"/>
      <c r="H30" s="326">
        <v>67552764</v>
      </c>
    </row>
    <row r="31" spans="1:8" ht="7.5" customHeight="1">
      <c r="A31" s="20"/>
      <c r="B31" s="7"/>
      <c r="C31" s="7"/>
      <c r="D31" s="1"/>
      <c r="E31" s="100"/>
      <c r="F31" s="326"/>
      <c r="G31" s="326"/>
      <c r="H31" s="326"/>
    </row>
    <row r="32" spans="1:8" s="12" customFormat="1" ht="18" customHeight="1">
      <c r="A32" s="6" t="s">
        <v>76</v>
      </c>
      <c r="B32" s="6" t="s">
        <v>77</v>
      </c>
      <c r="C32" s="6"/>
      <c r="D32" s="19">
        <v>140</v>
      </c>
      <c r="E32" s="100" t="s">
        <v>463</v>
      </c>
      <c r="F32" s="325">
        <v>202365969238</v>
      </c>
      <c r="G32" s="325"/>
      <c r="H32" s="325">
        <v>189913178133</v>
      </c>
    </row>
    <row r="33" spans="1:8" ht="14.1" customHeight="1">
      <c r="A33" s="20" t="s">
        <v>62</v>
      </c>
      <c r="B33" s="7" t="s">
        <v>77</v>
      </c>
      <c r="C33" s="7"/>
      <c r="D33" s="1">
        <v>141</v>
      </c>
      <c r="E33" s="100"/>
      <c r="F33" s="326">
        <v>202365969238</v>
      </c>
      <c r="G33" s="326"/>
      <c r="H33" s="326">
        <v>189913178133</v>
      </c>
    </row>
    <row r="34" spans="1:8" ht="14.1" hidden="1" customHeight="1">
      <c r="A34" s="20" t="s">
        <v>64</v>
      </c>
      <c r="B34" s="7" t="s">
        <v>6</v>
      </c>
      <c r="C34" s="7"/>
      <c r="D34" s="1">
        <v>149</v>
      </c>
      <c r="E34" s="100"/>
      <c r="F34" s="326">
        <v>0</v>
      </c>
      <c r="G34" s="326"/>
      <c r="H34" s="326">
        <v>0</v>
      </c>
    </row>
    <row r="35" spans="1:8" ht="6" customHeight="1">
      <c r="A35" s="20"/>
      <c r="B35" s="7"/>
      <c r="C35" s="7"/>
      <c r="D35" s="1"/>
      <c r="E35" s="100"/>
      <c r="F35" s="326"/>
      <c r="G35" s="326"/>
      <c r="H35" s="326"/>
    </row>
    <row r="36" spans="1:8" s="12" customFormat="1" ht="18.75" customHeight="1">
      <c r="A36" s="6" t="s">
        <v>78</v>
      </c>
      <c r="B36" s="6" t="s">
        <v>79</v>
      </c>
      <c r="C36" s="6"/>
      <c r="D36" s="19">
        <v>150</v>
      </c>
      <c r="E36" s="100"/>
      <c r="F36" s="325">
        <v>4245921971</v>
      </c>
      <c r="G36" s="325"/>
      <c r="H36" s="325">
        <v>7920531355</v>
      </c>
    </row>
    <row r="37" spans="1:8" ht="14.1" customHeight="1">
      <c r="A37" s="20" t="s">
        <v>62</v>
      </c>
      <c r="B37" s="7" t="s">
        <v>4</v>
      </c>
      <c r="C37" s="7"/>
      <c r="D37" s="1">
        <v>151</v>
      </c>
      <c r="E37" s="100" t="s">
        <v>467</v>
      </c>
      <c r="F37" s="326">
        <v>113227433</v>
      </c>
      <c r="G37" s="326"/>
      <c r="H37" s="326">
        <v>133993940</v>
      </c>
    </row>
    <row r="38" spans="1:8" ht="14.1" customHeight="1">
      <c r="A38" s="20" t="s">
        <v>64</v>
      </c>
      <c r="B38" s="7" t="s">
        <v>80</v>
      </c>
      <c r="C38" s="7"/>
      <c r="D38" s="1">
        <v>152</v>
      </c>
      <c r="E38" s="100"/>
      <c r="F38" s="326">
        <v>4132677714</v>
      </c>
      <c r="G38" s="326"/>
      <c r="H38" s="326">
        <v>7786520591</v>
      </c>
    </row>
    <row r="39" spans="1:8" ht="14.1" customHeight="1">
      <c r="A39" s="20" t="s">
        <v>69</v>
      </c>
      <c r="B39" s="7" t="s">
        <v>81</v>
      </c>
      <c r="C39" s="7"/>
      <c r="D39" s="1">
        <v>153</v>
      </c>
      <c r="E39" s="100"/>
      <c r="F39" s="326">
        <v>16824</v>
      </c>
      <c r="G39" s="326"/>
      <c r="H39" s="326">
        <v>16824</v>
      </c>
    </row>
    <row r="40" spans="1:8" ht="14.1" hidden="1" customHeight="1">
      <c r="A40" s="7" t="s">
        <v>71</v>
      </c>
      <c r="B40" s="7" t="s">
        <v>225</v>
      </c>
      <c r="C40" s="7"/>
      <c r="D40" s="1">
        <v>154</v>
      </c>
      <c r="E40" s="100"/>
      <c r="F40" s="326">
        <v>0</v>
      </c>
      <c r="G40" s="326"/>
      <c r="H40" s="326">
        <v>0</v>
      </c>
    </row>
    <row r="41" spans="1:8" ht="14.1" hidden="1" customHeight="1">
      <c r="A41" s="20" t="s">
        <v>73</v>
      </c>
      <c r="B41" s="7" t="s">
        <v>79</v>
      </c>
      <c r="C41" s="7"/>
      <c r="D41" s="1">
        <v>155</v>
      </c>
      <c r="E41" s="100"/>
      <c r="F41" s="326">
        <v>0</v>
      </c>
      <c r="G41" s="326"/>
      <c r="H41" s="326">
        <v>0</v>
      </c>
    </row>
    <row r="42" spans="1:8" ht="14.1" hidden="1" customHeight="1">
      <c r="A42" s="20"/>
      <c r="B42" s="7"/>
      <c r="C42" s="7"/>
      <c r="D42" s="1"/>
      <c r="E42" s="19"/>
      <c r="F42" s="7"/>
      <c r="G42" s="7"/>
      <c r="H42" s="7"/>
    </row>
    <row r="43" spans="1:8" ht="14.1" hidden="1" customHeight="1">
      <c r="A43" s="20"/>
      <c r="B43" s="7"/>
      <c r="C43" s="7"/>
      <c r="D43" s="1"/>
      <c r="E43" s="19"/>
      <c r="F43" s="7"/>
      <c r="G43" s="7"/>
      <c r="H43" s="7"/>
    </row>
    <row r="44" spans="1:8" ht="14.1" hidden="1" customHeight="1">
      <c r="A44" s="7"/>
      <c r="B44" s="7"/>
      <c r="C44" s="7"/>
      <c r="D44" s="1"/>
      <c r="E44" s="19"/>
      <c r="F44" s="7"/>
      <c r="G44" s="7"/>
      <c r="H44" s="7"/>
    </row>
    <row r="45" spans="1:8" s="3" customFormat="1" ht="15" hidden="1" customHeight="1">
      <c r="A45" s="494">
        <v>0</v>
      </c>
      <c r="B45" s="494"/>
      <c r="C45" s="494"/>
      <c r="D45" s="494"/>
      <c r="E45" s="494"/>
      <c r="F45" s="494"/>
      <c r="G45" s="494"/>
      <c r="H45" s="494"/>
    </row>
    <row r="46" spans="1:8" ht="15" hidden="1" customHeight="1" thickBot="1">
      <c r="A46" s="493" t="s">
        <v>694</v>
      </c>
      <c r="B46" s="493"/>
      <c r="C46" s="493"/>
      <c r="D46" s="493"/>
      <c r="E46" s="493"/>
      <c r="F46" s="493"/>
      <c r="G46" s="493"/>
      <c r="H46" s="493"/>
    </row>
    <row r="47" spans="1:8" ht="14.1" hidden="1" customHeight="1">
      <c r="D47" s="21"/>
      <c r="E47" s="449"/>
    </row>
    <row r="48" spans="1:8" ht="27.95" hidden="1" customHeight="1">
      <c r="A48" s="16" t="s">
        <v>54</v>
      </c>
      <c r="B48" s="17"/>
      <c r="C48" s="17"/>
      <c r="D48" s="18" t="s">
        <v>55</v>
      </c>
      <c r="E48" s="18" t="s">
        <v>269</v>
      </c>
      <c r="F48" s="88" t="s">
        <v>646</v>
      </c>
      <c r="G48" s="89"/>
      <c r="H48" s="88" t="s">
        <v>645</v>
      </c>
    </row>
    <row r="49" spans="1:8" ht="7.5" customHeight="1">
      <c r="A49" s="7"/>
      <c r="B49" s="7"/>
      <c r="C49" s="7"/>
      <c r="D49" s="1"/>
      <c r="E49" s="19"/>
      <c r="F49" s="7"/>
      <c r="G49" s="7"/>
      <c r="H49" s="7"/>
    </row>
    <row r="50" spans="1:8" ht="14.1" customHeight="1">
      <c r="A50" s="6" t="s">
        <v>82</v>
      </c>
      <c r="B50" s="6" t="s">
        <v>83</v>
      </c>
      <c r="C50" s="6"/>
      <c r="D50" s="19">
        <v>200</v>
      </c>
      <c r="E50" s="19"/>
      <c r="F50" s="325">
        <v>66675139244</v>
      </c>
      <c r="G50" s="325"/>
      <c r="H50" s="325">
        <v>74332728001</v>
      </c>
    </row>
    <row r="51" spans="1:8" ht="7.5" customHeight="1">
      <c r="A51" s="6"/>
      <c r="B51" s="6"/>
      <c r="C51" s="6"/>
      <c r="D51" s="19"/>
      <c r="E51" s="19"/>
      <c r="F51" s="325"/>
      <c r="G51" s="325"/>
      <c r="H51" s="325"/>
    </row>
    <row r="52" spans="1:8" ht="14.1" customHeight="1">
      <c r="A52" s="6" t="s">
        <v>59</v>
      </c>
      <c r="B52" s="6" t="s">
        <v>84</v>
      </c>
      <c r="C52" s="6"/>
      <c r="D52" s="19">
        <v>210</v>
      </c>
      <c r="E52" s="19"/>
      <c r="F52" s="325">
        <v>1211861000</v>
      </c>
      <c r="G52" s="325"/>
      <c r="H52" s="325">
        <v>1211861000</v>
      </c>
    </row>
    <row r="53" spans="1:8" ht="14.1" hidden="1" customHeight="1">
      <c r="A53" s="20" t="s">
        <v>62</v>
      </c>
      <c r="B53" s="7" t="s">
        <v>85</v>
      </c>
      <c r="C53" s="7"/>
      <c r="D53" s="1">
        <v>211</v>
      </c>
      <c r="E53" s="100"/>
      <c r="F53" s="326">
        <v>0</v>
      </c>
      <c r="G53" s="326"/>
      <c r="H53" s="326">
        <v>0</v>
      </c>
    </row>
    <row r="54" spans="1:8" ht="14.1" hidden="1" customHeight="1">
      <c r="A54" s="20" t="s">
        <v>64</v>
      </c>
      <c r="B54" s="7" t="s">
        <v>289</v>
      </c>
      <c r="C54" s="7"/>
      <c r="D54" s="1">
        <v>212</v>
      </c>
      <c r="E54" s="100"/>
      <c r="F54" s="326">
        <v>0</v>
      </c>
      <c r="G54" s="326"/>
      <c r="H54" s="326">
        <v>0</v>
      </c>
    </row>
    <row r="55" spans="1:8" ht="14.1" hidden="1" customHeight="1">
      <c r="A55" s="20" t="s">
        <v>69</v>
      </c>
      <c r="B55" s="7" t="s">
        <v>86</v>
      </c>
      <c r="C55" s="7"/>
      <c r="D55" s="1">
        <v>213</v>
      </c>
      <c r="E55" s="100"/>
      <c r="F55" s="326">
        <v>0</v>
      </c>
      <c r="G55" s="326"/>
      <c r="H55" s="326">
        <v>0</v>
      </c>
    </row>
    <row r="56" spans="1:8" ht="14.1" hidden="1" customHeight="1">
      <c r="A56" s="20" t="s">
        <v>71</v>
      </c>
      <c r="B56" s="7" t="s">
        <v>290</v>
      </c>
      <c r="C56" s="7"/>
      <c r="D56" s="1">
        <v>214</v>
      </c>
      <c r="E56" s="100"/>
      <c r="F56" s="326">
        <v>0</v>
      </c>
      <c r="G56" s="326"/>
      <c r="H56" s="326">
        <v>0</v>
      </c>
    </row>
    <row r="57" spans="1:8" ht="14.1" hidden="1" customHeight="1">
      <c r="A57" s="20" t="s">
        <v>73</v>
      </c>
      <c r="B57" s="7" t="s">
        <v>291</v>
      </c>
      <c r="C57" s="7"/>
      <c r="D57" s="1">
        <v>215</v>
      </c>
      <c r="E57" s="100"/>
      <c r="F57" s="326">
        <v>0</v>
      </c>
      <c r="G57" s="326"/>
      <c r="H57" s="326">
        <v>0</v>
      </c>
    </row>
    <row r="58" spans="1:8" ht="14.1" customHeight="1">
      <c r="A58" s="20" t="s">
        <v>74</v>
      </c>
      <c r="B58" s="7" t="s">
        <v>3</v>
      </c>
      <c r="C58" s="7"/>
      <c r="D58" s="1">
        <v>216</v>
      </c>
      <c r="E58" s="100" t="s">
        <v>461</v>
      </c>
      <c r="F58" s="326">
        <v>1211861000</v>
      </c>
      <c r="G58" s="326"/>
      <c r="H58" s="326">
        <v>1211861000</v>
      </c>
    </row>
    <row r="59" spans="1:8" ht="14.1" customHeight="1">
      <c r="A59" s="20" t="s">
        <v>102</v>
      </c>
      <c r="B59" s="7" t="s">
        <v>87</v>
      </c>
      <c r="C59" s="7"/>
      <c r="D59" s="1">
        <v>219</v>
      </c>
      <c r="E59" s="100"/>
      <c r="F59" s="326">
        <v>0</v>
      </c>
      <c r="G59" s="326"/>
      <c r="H59" s="326">
        <v>0</v>
      </c>
    </row>
    <row r="60" spans="1:8" ht="9" customHeight="1">
      <c r="A60" s="7"/>
      <c r="B60" s="7"/>
      <c r="C60" s="7"/>
      <c r="D60" s="1"/>
      <c r="E60" s="100"/>
      <c r="F60" s="326"/>
      <c r="G60" s="326"/>
      <c r="H60" s="326"/>
    </row>
    <row r="61" spans="1:8" ht="14.1" customHeight="1">
      <c r="A61" s="6" t="s">
        <v>66</v>
      </c>
      <c r="B61" s="6" t="s">
        <v>88</v>
      </c>
      <c r="C61" s="6"/>
      <c r="D61" s="19">
        <v>220</v>
      </c>
      <c r="E61" s="100"/>
      <c r="F61" s="325">
        <v>64200634518</v>
      </c>
      <c r="G61" s="325"/>
      <c r="H61" s="325">
        <v>71446860950</v>
      </c>
    </row>
    <row r="62" spans="1:8" ht="14.1" customHeight="1">
      <c r="A62" s="20" t="s">
        <v>62</v>
      </c>
      <c r="B62" s="7" t="s">
        <v>89</v>
      </c>
      <c r="C62" s="7"/>
      <c r="D62" s="1">
        <v>221</v>
      </c>
      <c r="E62" s="100" t="s">
        <v>464</v>
      </c>
      <c r="F62" s="326">
        <v>36348108817</v>
      </c>
      <c r="G62" s="326"/>
      <c r="H62" s="326">
        <v>41800474061</v>
      </c>
    </row>
    <row r="63" spans="1:8" ht="14.1" customHeight="1">
      <c r="A63" s="8" t="s">
        <v>153</v>
      </c>
      <c r="B63" s="8" t="s">
        <v>90</v>
      </c>
      <c r="C63" s="8"/>
      <c r="D63" s="22">
        <v>222</v>
      </c>
      <c r="E63" s="450"/>
      <c r="F63" s="327">
        <v>81186930881</v>
      </c>
      <c r="G63" s="327"/>
      <c r="H63" s="327">
        <v>85648326696</v>
      </c>
    </row>
    <row r="64" spans="1:8" ht="14.1" customHeight="1">
      <c r="A64" s="8" t="s">
        <v>153</v>
      </c>
      <c r="B64" s="8" t="s">
        <v>91</v>
      </c>
      <c r="C64" s="8"/>
      <c r="D64" s="22">
        <v>223</v>
      </c>
      <c r="E64" s="450"/>
      <c r="F64" s="327">
        <v>-44838822064</v>
      </c>
      <c r="G64" s="327"/>
      <c r="H64" s="327">
        <v>-43847852635</v>
      </c>
    </row>
    <row r="65" spans="1:8" ht="14.1" customHeight="1">
      <c r="A65" s="20" t="s">
        <v>64</v>
      </c>
      <c r="B65" s="7" t="s">
        <v>92</v>
      </c>
      <c r="C65" s="7"/>
      <c r="D65" s="1">
        <v>224</v>
      </c>
      <c r="E65" s="100" t="s">
        <v>465</v>
      </c>
      <c r="F65" s="326">
        <v>12135086094</v>
      </c>
      <c r="G65" s="326"/>
      <c r="H65" s="326">
        <v>13553569317</v>
      </c>
    </row>
    <row r="66" spans="1:8" ht="14.1" customHeight="1">
      <c r="A66" s="8" t="s">
        <v>153</v>
      </c>
      <c r="B66" s="8" t="s">
        <v>90</v>
      </c>
      <c r="C66" s="8"/>
      <c r="D66" s="22">
        <v>225</v>
      </c>
      <c r="E66" s="450"/>
      <c r="F66" s="327">
        <v>17947320502</v>
      </c>
      <c r="G66" s="327"/>
      <c r="H66" s="327">
        <v>19399321024</v>
      </c>
    </row>
    <row r="67" spans="1:8" ht="14.1" customHeight="1">
      <c r="A67" s="8" t="s">
        <v>153</v>
      </c>
      <c r="B67" s="8" t="s">
        <v>91</v>
      </c>
      <c r="C67" s="8"/>
      <c r="D67" s="22">
        <v>226</v>
      </c>
      <c r="E67" s="450"/>
      <c r="F67" s="327">
        <v>-5812234408</v>
      </c>
      <c r="G67" s="327"/>
      <c r="H67" s="327">
        <v>-5845751707</v>
      </c>
    </row>
    <row r="68" spans="1:8" ht="14.1" customHeight="1">
      <c r="A68" s="20" t="s">
        <v>69</v>
      </c>
      <c r="B68" s="7" t="s">
        <v>93</v>
      </c>
      <c r="C68" s="7"/>
      <c r="D68" s="1">
        <v>227</v>
      </c>
      <c r="E68" s="100" t="s">
        <v>466</v>
      </c>
      <c r="F68" s="326">
        <v>15717439607</v>
      </c>
      <c r="G68" s="326"/>
      <c r="H68" s="326">
        <v>16092817572</v>
      </c>
    </row>
    <row r="69" spans="1:8" ht="14.1" customHeight="1">
      <c r="A69" s="8" t="s">
        <v>153</v>
      </c>
      <c r="B69" s="8" t="s">
        <v>90</v>
      </c>
      <c r="C69" s="8"/>
      <c r="D69" s="22">
        <v>228</v>
      </c>
      <c r="E69" s="450"/>
      <c r="F69" s="327">
        <v>19918894887</v>
      </c>
      <c r="G69" s="327"/>
      <c r="H69" s="327">
        <v>19918894887</v>
      </c>
    </row>
    <row r="70" spans="1:8" ht="14.1" customHeight="1">
      <c r="A70" s="8" t="s">
        <v>153</v>
      </c>
      <c r="B70" s="8" t="s">
        <v>91</v>
      </c>
      <c r="C70" s="8"/>
      <c r="D70" s="22">
        <v>229</v>
      </c>
      <c r="E70" s="450"/>
      <c r="F70" s="327">
        <v>-4201455280</v>
      </c>
      <c r="G70" s="327"/>
      <c r="H70" s="327">
        <v>-3826077315</v>
      </c>
    </row>
    <row r="71" spans="1:8" ht="7.5" customHeight="1">
      <c r="A71" s="7"/>
      <c r="B71" s="7"/>
      <c r="C71" s="7"/>
      <c r="D71" s="1"/>
      <c r="E71" s="100"/>
      <c r="F71" s="326"/>
      <c r="G71" s="326"/>
      <c r="H71" s="326"/>
    </row>
    <row r="72" spans="1:8" ht="14.1" customHeight="1">
      <c r="A72" s="6" t="s">
        <v>67</v>
      </c>
      <c r="B72" s="6" t="s">
        <v>10</v>
      </c>
      <c r="C72" s="6"/>
      <c r="D72" s="19">
        <v>230</v>
      </c>
      <c r="E72" s="100"/>
      <c r="F72" s="325">
        <v>0</v>
      </c>
      <c r="G72" s="325"/>
      <c r="H72" s="325">
        <v>0</v>
      </c>
    </row>
    <row r="73" spans="1:8" ht="14.1" hidden="1" customHeight="1">
      <c r="A73" s="8" t="s">
        <v>153</v>
      </c>
      <c r="B73" s="7" t="s">
        <v>90</v>
      </c>
      <c r="C73" s="7"/>
      <c r="D73" s="1">
        <v>231</v>
      </c>
      <c r="E73" s="100"/>
      <c r="F73" s="326">
        <v>0</v>
      </c>
      <c r="G73" s="326"/>
      <c r="H73" s="326">
        <v>0</v>
      </c>
    </row>
    <row r="74" spans="1:8" ht="14.1" hidden="1" customHeight="1">
      <c r="A74" s="8" t="s">
        <v>153</v>
      </c>
      <c r="B74" s="7" t="s">
        <v>91</v>
      </c>
      <c r="C74" s="7"/>
      <c r="D74" s="1">
        <v>232</v>
      </c>
      <c r="E74" s="100"/>
      <c r="F74" s="326">
        <v>0</v>
      </c>
      <c r="G74" s="326"/>
      <c r="H74" s="326">
        <v>0</v>
      </c>
    </row>
    <row r="75" spans="1:8" ht="7.5" customHeight="1">
      <c r="A75" s="8"/>
      <c r="B75" s="7"/>
      <c r="C75" s="7"/>
      <c r="D75" s="1"/>
      <c r="E75" s="100"/>
      <c r="F75" s="326"/>
      <c r="G75" s="326"/>
      <c r="H75" s="326"/>
    </row>
    <row r="76" spans="1:8" ht="14.1" customHeight="1">
      <c r="A76" s="6" t="s">
        <v>76</v>
      </c>
      <c r="B76" s="6" t="s">
        <v>292</v>
      </c>
      <c r="C76" s="6"/>
      <c r="D76" s="19">
        <v>240</v>
      </c>
      <c r="E76" s="100"/>
      <c r="F76" s="325">
        <v>0</v>
      </c>
      <c r="G76" s="325"/>
      <c r="H76" s="325">
        <v>0</v>
      </c>
    </row>
    <row r="77" spans="1:8" ht="14.1" hidden="1" customHeight="1">
      <c r="A77" s="7" t="s">
        <v>62</v>
      </c>
      <c r="B77" s="7" t="s">
        <v>293</v>
      </c>
      <c r="C77" s="7"/>
      <c r="D77" s="1">
        <v>241</v>
      </c>
      <c r="E77" s="100"/>
      <c r="F77" s="326">
        <v>0</v>
      </c>
      <c r="G77" s="326"/>
      <c r="H77" s="326">
        <v>0</v>
      </c>
    </row>
    <row r="78" spans="1:8" ht="14.1" hidden="1" customHeight="1">
      <c r="A78" s="7" t="s">
        <v>64</v>
      </c>
      <c r="B78" s="7" t="s">
        <v>94</v>
      </c>
      <c r="C78" s="7"/>
      <c r="D78" s="1">
        <v>242</v>
      </c>
      <c r="E78" s="100"/>
      <c r="F78" s="326">
        <v>0</v>
      </c>
      <c r="G78" s="326"/>
      <c r="H78" s="326">
        <v>0</v>
      </c>
    </row>
    <row r="79" spans="1:8" ht="4.5" customHeight="1">
      <c r="A79" s="7"/>
      <c r="B79" s="7"/>
      <c r="C79" s="7"/>
      <c r="D79" s="1"/>
      <c r="E79" s="100"/>
      <c r="F79" s="326"/>
      <c r="G79" s="326"/>
      <c r="H79" s="326"/>
    </row>
    <row r="80" spans="1:8" ht="14.1" customHeight="1">
      <c r="A80" s="6" t="s">
        <v>76</v>
      </c>
      <c r="B80" s="6" t="s">
        <v>294</v>
      </c>
      <c r="C80" s="6"/>
      <c r="D80" s="19">
        <v>250</v>
      </c>
      <c r="E80" s="100"/>
      <c r="F80" s="325">
        <v>0</v>
      </c>
      <c r="G80" s="325"/>
      <c r="H80" s="325">
        <v>0</v>
      </c>
    </row>
    <row r="81" spans="1:8" ht="14.1" hidden="1" customHeight="1">
      <c r="A81" s="20" t="s">
        <v>62</v>
      </c>
      <c r="B81" s="7" t="s">
        <v>11</v>
      </c>
      <c r="C81" s="7"/>
      <c r="D81" s="1">
        <v>251</v>
      </c>
      <c r="E81" s="100"/>
      <c r="F81" s="326">
        <v>0</v>
      </c>
      <c r="G81" s="326"/>
      <c r="H81" s="326">
        <v>0</v>
      </c>
    </row>
    <row r="82" spans="1:8" ht="14.1" hidden="1" customHeight="1">
      <c r="A82" s="20" t="s">
        <v>64</v>
      </c>
      <c r="B82" s="7" t="s">
        <v>95</v>
      </c>
      <c r="C82" s="7"/>
      <c r="D82" s="1">
        <v>252</v>
      </c>
      <c r="E82" s="100"/>
      <c r="F82" s="326">
        <v>0</v>
      </c>
      <c r="G82" s="326"/>
      <c r="H82" s="326">
        <v>0</v>
      </c>
    </row>
    <row r="83" spans="1:8" ht="14.1" hidden="1" customHeight="1">
      <c r="A83" s="20" t="s">
        <v>69</v>
      </c>
      <c r="B83" s="7" t="s">
        <v>295</v>
      </c>
      <c r="C83" s="7"/>
      <c r="D83" s="1">
        <v>253</v>
      </c>
      <c r="E83" s="100"/>
      <c r="F83" s="326">
        <v>0</v>
      </c>
      <c r="G83" s="326"/>
      <c r="H83" s="326">
        <v>0</v>
      </c>
    </row>
    <row r="84" spans="1:8" ht="14.1" hidden="1" customHeight="1">
      <c r="A84" s="20" t="s">
        <v>71</v>
      </c>
      <c r="B84" s="7" t="s">
        <v>296</v>
      </c>
      <c r="C84" s="7"/>
      <c r="D84" s="1">
        <v>254</v>
      </c>
      <c r="E84" s="100"/>
      <c r="F84" s="326">
        <v>0</v>
      </c>
      <c r="G84" s="326"/>
      <c r="H84" s="326">
        <v>0</v>
      </c>
    </row>
    <row r="85" spans="1:8" ht="14.1" hidden="1" customHeight="1">
      <c r="A85" s="20" t="s">
        <v>73</v>
      </c>
      <c r="B85" s="7" t="s">
        <v>284</v>
      </c>
      <c r="C85" s="7"/>
      <c r="D85" s="1">
        <v>255</v>
      </c>
      <c r="E85" s="100"/>
      <c r="F85" s="326">
        <v>0</v>
      </c>
      <c r="G85" s="326"/>
      <c r="H85" s="326">
        <v>0</v>
      </c>
    </row>
    <row r="86" spans="1:8" ht="4.5" customHeight="1">
      <c r="A86" s="7"/>
      <c r="B86" s="7"/>
      <c r="C86" s="7"/>
      <c r="D86" s="1"/>
      <c r="E86" s="100"/>
      <c r="F86" s="326"/>
      <c r="G86" s="326"/>
      <c r="H86" s="326"/>
    </row>
    <row r="87" spans="1:8" ht="14.1" customHeight="1">
      <c r="A87" s="6" t="s">
        <v>78</v>
      </c>
      <c r="B87" s="6" t="s">
        <v>96</v>
      </c>
      <c r="C87" s="6"/>
      <c r="D87" s="19">
        <v>260</v>
      </c>
      <c r="E87" s="100"/>
      <c r="F87" s="325">
        <v>1262643726</v>
      </c>
      <c r="G87" s="325"/>
      <c r="H87" s="325">
        <v>1674006051</v>
      </c>
    </row>
    <row r="88" spans="1:8" ht="14.1" customHeight="1">
      <c r="A88" s="20" t="s">
        <v>62</v>
      </c>
      <c r="B88" s="7" t="s">
        <v>12</v>
      </c>
      <c r="C88" s="7"/>
      <c r="D88" s="1">
        <v>261</v>
      </c>
      <c r="E88" s="100" t="s">
        <v>467</v>
      </c>
      <c r="F88" s="326">
        <v>1262643726</v>
      </c>
      <c r="G88" s="326"/>
      <c r="H88" s="326">
        <v>1674006051</v>
      </c>
    </row>
    <row r="89" spans="1:8" ht="14.1" hidden="1" customHeight="1">
      <c r="A89" s="20" t="s">
        <v>64</v>
      </c>
      <c r="B89" s="7" t="s">
        <v>97</v>
      </c>
      <c r="C89" s="7"/>
      <c r="D89" s="1">
        <v>262</v>
      </c>
      <c r="E89" s="100"/>
      <c r="F89" s="326">
        <v>0</v>
      </c>
      <c r="G89" s="326"/>
      <c r="H89" s="326">
        <v>0</v>
      </c>
    </row>
    <row r="90" spans="1:8" ht="14.1" hidden="1" customHeight="1">
      <c r="A90" s="20" t="s">
        <v>69</v>
      </c>
      <c r="B90" s="7" t="s">
        <v>297</v>
      </c>
      <c r="C90" s="7"/>
      <c r="D90" s="1">
        <v>263</v>
      </c>
      <c r="E90" s="100"/>
      <c r="F90" s="326">
        <v>0</v>
      </c>
      <c r="G90" s="326"/>
      <c r="H90" s="326">
        <v>0</v>
      </c>
    </row>
    <row r="91" spans="1:8" ht="14.1" hidden="1" customHeight="1">
      <c r="A91" s="20" t="s">
        <v>71</v>
      </c>
      <c r="B91" s="7" t="s">
        <v>96</v>
      </c>
      <c r="C91" s="7"/>
      <c r="D91" s="1">
        <v>268</v>
      </c>
      <c r="E91" s="100"/>
      <c r="F91" s="326">
        <v>0</v>
      </c>
      <c r="G91" s="326"/>
      <c r="H91" s="326">
        <v>0</v>
      </c>
    </row>
    <row r="92" spans="1:8" ht="14.1" hidden="1" customHeight="1" outlineLevel="1">
      <c r="A92" s="20" t="s">
        <v>73</v>
      </c>
      <c r="B92" s="7" t="s">
        <v>271</v>
      </c>
      <c r="C92" s="7"/>
      <c r="D92" s="1">
        <v>269</v>
      </c>
      <c r="E92" s="100"/>
      <c r="F92" s="326">
        <v>0</v>
      </c>
      <c r="G92" s="326"/>
      <c r="H92" s="326">
        <v>0</v>
      </c>
    </row>
    <row r="93" spans="1:8" ht="6.75" customHeight="1" collapsed="1">
      <c r="A93" s="7"/>
      <c r="B93" s="7"/>
      <c r="C93" s="7"/>
      <c r="D93" s="1"/>
      <c r="E93" s="19"/>
      <c r="F93" s="326"/>
      <c r="G93" s="326"/>
      <c r="H93" s="326"/>
    </row>
    <row r="94" spans="1:8" ht="14.1" customHeight="1" thickBot="1">
      <c r="A94" s="10"/>
      <c r="B94" s="10" t="s">
        <v>98</v>
      </c>
      <c r="C94" s="10"/>
      <c r="D94" s="23">
        <v>270</v>
      </c>
      <c r="E94" s="23"/>
      <c r="F94" s="328">
        <v>326913822796</v>
      </c>
      <c r="G94" s="89"/>
      <c r="H94" s="328">
        <v>326407619823</v>
      </c>
    </row>
    <row r="95" spans="1:8" ht="5.25" customHeight="1" thickTop="1">
      <c r="A95" s="10"/>
      <c r="B95" s="10"/>
      <c r="C95" s="10"/>
      <c r="D95" s="23"/>
      <c r="E95" s="23"/>
      <c r="F95" s="10"/>
      <c r="G95" s="10"/>
      <c r="H95" s="10"/>
    </row>
    <row r="96" spans="1:8" ht="12.75">
      <c r="A96" s="10"/>
      <c r="B96" s="10"/>
      <c r="C96" s="10"/>
      <c r="D96" s="23"/>
      <c r="E96" s="23"/>
      <c r="F96" s="10"/>
      <c r="G96" s="10"/>
      <c r="H96" s="10"/>
    </row>
    <row r="97" spans="1:8" ht="14.1" customHeight="1">
      <c r="A97" s="495" t="s">
        <v>644</v>
      </c>
      <c r="B97" s="495"/>
      <c r="C97" s="495"/>
      <c r="D97" s="495"/>
      <c r="E97" s="495"/>
      <c r="F97" s="495"/>
      <c r="G97" s="495"/>
      <c r="H97" s="495"/>
    </row>
    <row r="98" spans="1:8" ht="14.1" customHeight="1" thickBot="1">
      <c r="A98" s="493" t="s">
        <v>681</v>
      </c>
      <c r="B98" s="493"/>
      <c r="C98" s="493"/>
      <c r="D98" s="493"/>
      <c r="E98" s="493"/>
      <c r="F98" s="493"/>
      <c r="G98" s="493"/>
      <c r="H98" s="493"/>
    </row>
    <row r="99" spans="1:8" ht="14.1" customHeight="1">
      <c r="D99" s="21"/>
      <c r="E99" s="449"/>
    </row>
    <row r="100" spans="1:8" ht="27.95" customHeight="1">
      <c r="A100" s="16" t="s">
        <v>54</v>
      </c>
      <c r="B100" s="17"/>
      <c r="C100" s="17"/>
      <c r="D100" s="18" t="s">
        <v>55</v>
      </c>
      <c r="E100" s="18" t="s">
        <v>269</v>
      </c>
      <c r="F100" s="88" t="s">
        <v>646</v>
      </c>
      <c r="G100" s="89"/>
      <c r="H100" s="88" t="s">
        <v>645</v>
      </c>
    </row>
    <row r="101" spans="1:8" ht="14.1" customHeight="1">
      <c r="A101" s="6"/>
      <c r="B101" s="6"/>
      <c r="C101" s="6"/>
      <c r="D101" s="19"/>
      <c r="E101" s="19"/>
      <c r="F101" s="6"/>
      <c r="G101" s="6"/>
      <c r="H101" s="6"/>
    </row>
    <row r="102" spans="1:8" ht="14.1" customHeight="1">
      <c r="A102" s="6" t="s">
        <v>57</v>
      </c>
      <c r="B102" s="6" t="s">
        <v>99</v>
      </c>
      <c r="C102" s="6"/>
      <c r="D102" s="19">
        <v>300</v>
      </c>
      <c r="E102" s="19"/>
      <c r="F102" s="325">
        <v>221500701793.60001</v>
      </c>
      <c r="G102" s="325"/>
      <c r="H102" s="325">
        <v>213278734628</v>
      </c>
    </row>
    <row r="103" spans="1:8" ht="9" customHeight="1">
      <c r="A103" s="6"/>
      <c r="B103" s="6"/>
      <c r="C103" s="6"/>
      <c r="D103" s="19"/>
      <c r="E103" s="19"/>
      <c r="F103" s="325"/>
      <c r="G103" s="325"/>
      <c r="H103" s="325"/>
    </row>
    <row r="104" spans="1:8" ht="14.1" customHeight="1">
      <c r="A104" s="6" t="s">
        <v>59</v>
      </c>
      <c r="B104" s="6" t="s">
        <v>100</v>
      </c>
      <c r="C104" s="6"/>
      <c r="D104" s="19">
        <v>310</v>
      </c>
      <c r="E104" s="19"/>
      <c r="F104" s="325">
        <v>204830994477.39999</v>
      </c>
      <c r="G104" s="325"/>
      <c r="H104" s="325">
        <v>193836197649</v>
      </c>
    </row>
    <row r="105" spans="1:8" ht="14.1" customHeight="1">
      <c r="A105" s="20" t="s">
        <v>62</v>
      </c>
      <c r="B105" s="7" t="s">
        <v>13</v>
      </c>
      <c r="C105" s="7"/>
      <c r="D105" s="1">
        <v>311</v>
      </c>
      <c r="E105" s="100" t="s">
        <v>468</v>
      </c>
      <c r="F105" s="326">
        <v>80864165835.199997</v>
      </c>
      <c r="G105" s="326"/>
      <c r="H105" s="326">
        <v>64785186652</v>
      </c>
    </row>
    <row r="106" spans="1:8" ht="14.1" customHeight="1">
      <c r="A106" s="20" t="s">
        <v>64</v>
      </c>
      <c r="B106" s="7" t="s">
        <v>298</v>
      </c>
      <c r="C106" s="7"/>
      <c r="D106" s="1">
        <v>312</v>
      </c>
      <c r="E106" s="100"/>
      <c r="F106" s="326">
        <v>1225789802.2</v>
      </c>
      <c r="G106" s="326"/>
      <c r="H106" s="326">
        <v>3166811544</v>
      </c>
    </row>
    <row r="107" spans="1:8" ht="14.1" customHeight="1">
      <c r="A107" s="20" t="s">
        <v>69</v>
      </c>
      <c r="B107" s="7" t="s">
        <v>101</v>
      </c>
      <c r="C107" s="7"/>
      <c r="D107" s="1">
        <v>313</v>
      </c>
      <c r="E107" s="100" t="s">
        <v>469</v>
      </c>
      <c r="F107" s="326">
        <v>20041568877</v>
      </c>
      <c r="G107" s="326"/>
      <c r="H107" s="326">
        <v>20885363399</v>
      </c>
    </row>
    <row r="108" spans="1:8" ht="14.1" customHeight="1">
      <c r="A108" s="20" t="s">
        <v>71</v>
      </c>
      <c r="B108" s="7" t="s">
        <v>21</v>
      </c>
      <c r="C108" s="7"/>
      <c r="D108" s="1">
        <v>314</v>
      </c>
      <c r="E108" s="100" t="s">
        <v>470</v>
      </c>
      <c r="F108" s="326">
        <v>3226651112</v>
      </c>
      <c r="G108" s="326"/>
      <c r="H108" s="326">
        <v>3810196422</v>
      </c>
    </row>
    <row r="109" spans="1:8" ht="14.1" customHeight="1">
      <c r="A109" s="20" t="s">
        <v>73</v>
      </c>
      <c r="B109" s="7" t="s">
        <v>299</v>
      </c>
      <c r="C109" s="7"/>
      <c r="D109" s="1">
        <v>315</v>
      </c>
      <c r="E109" s="100" t="s">
        <v>471</v>
      </c>
      <c r="F109" s="326">
        <v>683412394</v>
      </c>
      <c r="G109" s="326"/>
      <c r="H109" s="326">
        <v>129520734</v>
      </c>
    </row>
    <row r="110" spans="1:8" ht="14.1" hidden="1" customHeight="1">
      <c r="A110" s="20" t="s">
        <v>74</v>
      </c>
      <c r="B110" s="7" t="s">
        <v>23</v>
      </c>
      <c r="C110" s="7"/>
      <c r="D110" s="1">
        <v>316</v>
      </c>
      <c r="E110" s="100"/>
      <c r="F110" s="326">
        <v>0</v>
      </c>
      <c r="G110" s="326"/>
      <c r="H110" s="326">
        <v>0</v>
      </c>
    </row>
    <row r="111" spans="1:8" ht="14.1" hidden="1" customHeight="1">
      <c r="A111" s="20" t="s">
        <v>102</v>
      </c>
      <c r="B111" s="7" t="s">
        <v>104</v>
      </c>
      <c r="C111" s="7"/>
      <c r="D111" s="1">
        <v>317</v>
      </c>
      <c r="E111" s="100"/>
      <c r="F111" s="326">
        <v>0</v>
      </c>
      <c r="G111" s="326"/>
      <c r="H111" s="326">
        <v>0</v>
      </c>
    </row>
    <row r="112" spans="1:8" ht="14.1" hidden="1" customHeight="1">
      <c r="A112" s="20" t="s">
        <v>103</v>
      </c>
      <c r="B112" s="7" t="s">
        <v>300</v>
      </c>
      <c r="C112" s="7"/>
      <c r="D112" s="1">
        <v>318</v>
      </c>
      <c r="E112" s="100"/>
      <c r="F112" s="326">
        <v>0</v>
      </c>
      <c r="G112" s="326"/>
      <c r="H112" s="326">
        <v>0</v>
      </c>
    </row>
    <row r="113" spans="1:8" ht="14.1" customHeight="1">
      <c r="A113" s="20" t="s">
        <v>105</v>
      </c>
      <c r="B113" s="7" t="s">
        <v>301</v>
      </c>
      <c r="C113" s="7"/>
      <c r="D113" s="1">
        <v>319</v>
      </c>
      <c r="E113" s="100" t="s">
        <v>533</v>
      </c>
      <c r="F113" s="326">
        <v>8561134042</v>
      </c>
      <c r="G113" s="326"/>
      <c r="H113" s="326">
        <v>8465164485</v>
      </c>
    </row>
    <row r="114" spans="1:8" ht="14.1" customHeight="1">
      <c r="A114" s="7" t="s">
        <v>108</v>
      </c>
      <c r="B114" s="7" t="s">
        <v>302</v>
      </c>
      <c r="C114" s="7"/>
      <c r="D114" s="1">
        <v>320</v>
      </c>
      <c r="E114" s="100" t="s">
        <v>647</v>
      </c>
      <c r="F114" s="326">
        <v>88965347922</v>
      </c>
      <c r="G114" s="326"/>
      <c r="H114" s="326">
        <v>91331029920</v>
      </c>
    </row>
    <row r="115" spans="1:8" ht="14.1" hidden="1" customHeight="1">
      <c r="A115" s="7" t="s">
        <v>116</v>
      </c>
      <c r="B115" s="7" t="s">
        <v>29</v>
      </c>
      <c r="C115" s="7"/>
      <c r="D115" s="1">
        <v>321</v>
      </c>
      <c r="E115" s="100"/>
      <c r="F115" s="326">
        <v>0</v>
      </c>
      <c r="G115" s="326"/>
      <c r="H115" s="326">
        <v>0</v>
      </c>
    </row>
    <row r="116" spans="1:8" ht="14.1" customHeight="1">
      <c r="A116" s="7" t="s">
        <v>130</v>
      </c>
      <c r="B116" s="7" t="s">
        <v>38</v>
      </c>
      <c r="C116" s="7"/>
      <c r="D116" s="1">
        <v>322</v>
      </c>
      <c r="E116" s="100"/>
      <c r="F116" s="326">
        <v>1262924493</v>
      </c>
      <c r="G116" s="326"/>
      <c r="H116" s="326">
        <v>1262924493</v>
      </c>
    </row>
    <row r="117" spans="1:8" ht="14.1" hidden="1" customHeight="1">
      <c r="A117" s="7" t="s">
        <v>131</v>
      </c>
      <c r="B117" s="7" t="s">
        <v>303</v>
      </c>
      <c r="C117" s="7"/>
      <c r="D117" s="1">
        <v>323</v>
      </c>
      <c r="E117" s="100"/>
      <c r="F117" s="326">
        <v>0</v>
      </c>
      <c r="G117" s="326"/>
      <c r="H117" s="326">
        <v>0</v>
      </c>
    </row>
    <row r="118" spans="1:8" ht="14.1" hidden="1" customHeight="1">
      <c r="A118" s="7" t="s">
        <v>133</v>
      </c>
      <c r="B118" s="7" t="s">
        <v>225</v>
      </c>
      <c r="C118" s="7"/>
      <c r="D118" s="1">
        <v>324</v>
      </c>
      <c r="E118" s="100"/>
      <c r="F118" s="326">
        <v>0</v>
      </c>
      <c r="G118" s="326"/>
      <c r="H118" s="326">
        <v>0</v>
      </c>
    </row>
    <row r="119" spans="1:8" ht="7.5" customHeight="1">
      <c r="A119" s="20"/>
      <c r="B119" s="7"/>
      <c r="C119" s="7"/>
      <c r="D119" s="1"/>
      <c r="E119" s="100"/>
      <c r="F119" s="326"/>
      <c r="G119" s="326"/>
      <c r="H119" s="326"/>
    </row>
    <row r="120" spans="1:8" ht="14.1" customHeight="1">
      <c r="A120" s="6" t="s">
        <v>66</v>
      </c>
      <c r="B120" s="6" t="s">
        <v>28</v>
      </c>
      <c r="C120" s="6"/>
      <c r="D120" s="19">
        <v>330</v>
      </c>
      <c r="E120" s="100"/>
      <c r="F120" s="325">
        <v>16669707316.200001</v>
      </c>
      <c r="G120" s="325"/>
      <c r="H120" s="325">
        <v>19442536979</v>
      </c>
    </row>
    <row r="121" spans="1:8" ht="14.1" hidden="1" customHeight="1">
      <c r="A121" s="20" t="s">
        <v>62</v>
      </c>
      <c r="B121" s="7" t="s">
        <v>304</v>
      </c>
      <c r="C121" s="7"/>
      <c r="D121" s="1">
        <v>331</v>
      </c>
      <c r="E121" s="100"/>
      <c r="F121" s="326">
        <v>0</v>
      </c>
      <c r="G121" s="326"/>
      <c r="H121" s="326">
        <v>0</v>
      </c>
    </row>
    <row r="122" spans="1:8" ht="14.1" hidden="1" customHeight="1">
      <c r="A122" s="20" t="s">
        <v>64</v>
      </c>
      <c r="B122" s="7" t="s">
        <v>305</v>
      </c>
      <c r="C122" s="7"/>
      <c r="D122" s="1">
        <v>332</v>
      </c>
      <c r="E122" s="100"/>
      <c r="F122" s="326">
        <v>0</v>
      </c>
      <c r="G122" s="326"/>
      <c r="H122" s="326">
        <v>0</v>
      </c>
    </row>
    <row r="123" spans="1:8" ht="14.1" hidden="1" customHeight="1">
      <c r="A123" s="20" t="s">
        <v>69</v>
      </c>
      <c r="B123" s="7" t="s">
        <v>306</v>
      </c>
      <c r="C123" s="7"/>
      <c r="D123" s="1">
        <v>333</v>
      </c>
      <c r="E123" s="100"/>
      <c r="F123" s="326">
        <v>0</v>
      </c>
      <c r="G123" s="326"/>
      <c r="H123" s="326">
        <v>0</v>
      </c>
    </row>
    <row r="124" spans="1:8" ht="14.1" hidden="1" customHeight="1">
      <c r="A124" s="20" t="s">
        <v>71</v>
      </c>
      <c r="B124" s="7" t="s">
        <v>307</v>
      </c>
      <c r="C124" s="7"/>
      <c r="D124" s="1">
        <v>334</v>
      </c>
      <c r="E124" s="100"/>
      <c r="F124" s="326">
        <v>0</v>
      </c>
      <c r="G124" s="326"/>
      <c r="H124" s="326">
        <v>0</v>
      </c>
    </row>
    <row r="125" spans="1:8" ht="14.1" hidden="1" customHeight="1">
      <c r="A125" s="20" t="s">
        <v>73</v>
      </c>
      <c r="B125" s="7" t="s">
        <v>308</v>
      </c>
      <c r="C125" s="7"/>
      <c r="D125" s="1">
        <v>335</v>
      </c>
      <c r="E125" s="100"/>
      <c r="F125" s="326">
        <v>0</v>
      </c>
      <c r="G125" s="326"/>
      <c r="H125" s="326">
        <v>0</v>
      </c>
    </row>
    <row r="126" spans="1:8" ht="14.1" hidden="1" customHeight="1">
      <c r="A126" s="7" t="s">
        <v>74</v>
      </c>
      <c r="B126" s="7" t="s">
        <v>309</v>
      </c>
      <c r="C126" s="7"/>
      <c r="D126" s="1">
        <v>336</v>
      </c>
      <c r="E126" s="100"/>
      <c r="F126" s="326">
        <v>0</v>
      </c>
      <c r="G126" s="326"/>
      <c r="H126" s="326">
        <v>0</v>
      </c>
    </row>
    <row r="127" spans="1:8" ht="14.1" hidden="1" customHeight="1">
      <c r="A127" s="7" t="s">
        <v>102</v>
      </c>
      <c r="B127" s="7" t="s">
        <v>109</v>
      </c>
      <c r="C127" s="7"/>
      <c r="D127" s="1">
        <v>337</v>
      </c>
      <c r="E127" s="100"/>
      <c r="F127" s="326">
        <v>0</v>
      </c>
      <c r="G127" s="326"/>
      <c r="H127" s="326">
        <v>0</v>
      </c>
    </row>
    <row r="128" spans="1:8" ht="14.1" customHeight="1">
      <c r="A128" s="7" t="s">
        <v>103</v>
      </c>
      <c r="B128" s="7" t="s">
        <v>310</v>
      </c>
      <c r="C128" s="7"/>
      <c r="D128" s="1">
        <v>338</v>
      </c>
      <c r="E128" s="100" t="s">
        <v>647</v>
      </c>
      <c r="F128" s="326">
        <v>16669707316.200001</v>
      </c>
      <c r="G128" s="326"/>
      <c r="H128" s="326">
        <v>19442536979</v>
      </c>
    </row>
    <row r="129" spans="1:8" ht="14.1" hidden="1" customHeight="1">
      <c r="A129" s="7" t="s">
        <v>105</v>
      </c>
      <c r="B129" s="7" t="s">
        <v>218</v>
      </c>
      <c r="C129" s="7"/>
      <c r="D129" s="1">
        <v>339</v>
      </c>
      <c r="E129" s="100"/>
      <c r="F129" s="326">
        <v>0</v>
      </c>
      <c r="G129" s="326"/>
      <c r="H129" s="326">
        <v>0</v>
      </c>
    </row>
    <row r="130" spans="1:8" ht="14.1" hidden="1" customHeight="1">
      <c r="A130" s="7" t="s">
        <v>108</v>
      </c>
      <c r="B130" s="7" t="s">
        <v>311</v>
      </c>
      <c r="C130" s="7"/>
      <c r="D130" s="1">
        <v>340</v>
      </c>
      <c r="E130" s="100"/>
      <c r="F130" s="326">
        <v>0</v>
      </c>
      <c r="G130" s="326"/>
      <c r="H130" s="326">
        <v>0</v>
      </c>
    </row>
    <row r="131" spans="1:8" ht="14.1" hidden="1" customHeight="1">
      <c r="A131" s="7" t="s">
        <v>116</v>
      </c>
      <c r="B131" s="7" t="s">
        <v>110</v>
      </c>
      <c r="C131" s="7"/>
      <c r="D131" s="1">
        <v>341</v>
      </c>
      <c r="E131" s="100"/>
      <c r="F131" s="326">
        <v>0</v>
      </c>
      <c r="G131" s="326"/>
      <c r="H131" s="326">
        <v>0</v>
      </c>
    </row>
    <row r="132" spans="1:8" ht="14.1" hidden="1" customHeight="1">
      <c r="A132" s="7" t="s">
        <v>130</v>
      </c>
      <c r="B132" s="7" t="s">
        <v>30</v>
      </c>
      <c r="C132" s="7"/>
      <c r="D132" s="1">
        <v>342</v>
      </c>
      <c r="E132" s="100"/>
      <c r="F132" s="326">
        <v>0</v>
      </c>
      <c r="G132" s="326"/>
      <c r="H132" s="326">
        <v>0</v>
      </c>
    </row>
    <row r="133" spans="1:8" ht="14.1" hidden="1" customHeight="1">
      <c r="A133" s="7" t="s">
        <v>131</v>
      </c>
      <c r="B133" s="7" t="s">
        <v>226</v>
      </c>
      <c r="C133" s="7"/>
      <c r="D133" s="1">
        <v>343</v>
      </c>
      <c r="E133" s="100"/>
      <c r="F133" s="326">
        <v>0</v>
      </c>
      <c r="G133" s="326"/>
      <c r="H133" s="326">
        <v>0</v>
      </c>
    </row>
    <row r="134" spans="1:8" ht="14.1" hidden="1" customHeight="1">
      <c r="A134" s="7"/>
      <c r="B134" s="7"/>
      <c r="C134" s="7"/>
      <c r="D134" s="1"/>
      <c r="E134" s="100"/>
      <c r="F134" s="7"/>
      <c r="G134" s="7"/>
      <c r="H134" s="7"/>
    </row>
    <row r="135" spans="1:8" ht="14.1" hidden="1" customHeight="1">
      <c r="A135" s="494">
        <v>0</v>
      </c>
      <c r="B135" s="494"/>
      <c r="C135" s="494"/>
      <c r="D135" s="494"/>
      <c r="E135" s="494"/>
      <c r="F135" s="494"/>
      <c r="G135" s="494"/>
      <c r="H135" s="494"/>
    </row>
    <row r="136" spans="1:8" ht="14.1" hidden="1" customHeight="1" thickBot="1">
      <c r="A136" s="493" t="s">
        <v>644</v>
      </c>
      <c r="B136" s="493"/>
      <c r="C136" s="493"/>
      <c r="D136" s="493"/>
      <c r="E136" s="493"/>
      <c r="F136" s="493"/>
      <c r="G136" s="493"/>
      <c r="H136" s="493"/>
    </row>
    <row r="137" spans="1:8" ht="14.1" hidden="1" customHeight="1">
      <c r="D137" s="21"/>
      <c r="E137" s="449"/>
    </row>
    <row r="138" spans="1:8" ht="38.25" hidden="1">
      <c r="A138" s="16" t="s">
        <v>54</v>
      </c>
      <c r="B138" s="17"/>
      <c r="C138" s="17"/>
      <c r="D138" s="18" t="s">
        <v>55</v>
      </c>
      <c r="E138" s="18" t="s">
        <v>269</v>
      </c>
      <c r="F138" s="88" t="s">
        <v>646</v>
      </c>
      <c r="G138" s="89"/>
      <c r="H138" s="88" t="s">
        <v>645</v>
      </c>
    </row>
    <row r="139" spans="1:8" ht="6.75" customHeight="1">
      <c r="A139" s="20"/>
      <c r="B139" s="7"/>
      <c r="C139" s="7"/>
      <c r="D139" s="1"/>
      <c r="E139" s="100"/>
      <c r="F139" s="7"/>
      <c r="G139" s="7"/>
      <c r="H139" s="7"/>
    </row>
    <row r="140" spans="1:8" ht="14.1" customHeight="1">
      <c r="A140" s="6" t="s">
        <v>82</v>
      </c>
      <c r="B140" s="6" t="s">
        <v>111</v>
      </c>
      <c r="C140" s="6"/>
      <c r="D140" s="19">
        <v>400</v>
      </c>
      <c r="E140" s="100"/>
      <c r="F140" s="325">
        <v>105413121002</v>
      </c>
      <c r="G140" s="325"/>
      <c r="H140" s="325">
        <v>113128885195</v>
      </c>
    </row>
    <row r="141" spans="1:8" ht="9" customHeight="1">
      <c r="A141" s="6"/>
      <c r="B141" s="6"/>
      <c r="C141" s="6"/>
      <c r="D141" s="19"/>
      <c r="E141" s="100"/>
      <c r="F141" s="325"/>
      <c r="G141" s="325"/>
      <c r="H141" s="325"/>
    </row>
    <row r="142" spans="1:8" ht="14.1" customHeight="1">
      <c r="A142" s="6" t="s">
        <v>59</v>
      </c>
      <c r="B142" s="6" t="s">
        <v>112</v>
      </c>
      <c r="C142" s="6"/>
      <c r="D142" s="19">
        <v>410</v>
      </c>
      <c r="E142" s="100" t="s">
        <v>534</v>
      </c>
      <c r="F142" s="325">
        <v>105413121002</v>
      </c>
      <c r="G142" s="325"/>
      <c r="H142" s="325">
        <v>113128885195</v>
      </c>
    </row>
    <row r="143" spans="1:8" ht="14.1" customHeight="1">
      <c r="A143" s="20" t="s">
        <v>62</v>
      </c>
      <c r="B143" s="7" t="s">
        <v>312</v>
      </c>
      <c r="C143" s="7"/>
      <c r="D143" s="1">
        <v>411</v>
      </c>
      <c r="E143" s="100"/>
      <c r="F143" s="326">
        <v>149598790000</v>
      </c>
      <c r="G143" s="326"/>
      <c r="H143" s="326">
        <v>149598790000</v>
      </c>
    </row>
    <row r="144" spans="1:8" s="222" customFormat="1" ht="14.1" customHeight="1">
      <c r="A144" s="223" t="s">
        <v>153</v>
      </c>
      <c r="B144" s="8" t="s">
        <v>313</v>
      </c>
      <c r="C144" s="8"/>
      <c r="D144" s="22" t="s">
        <v>314</v>
      </c>
      <c r="E144" s="450"/>
      <c r="F144" s="327">
        <v>149598790000</v>
      </c>
      <c r="G144" s="327"/>
      <c r="H144" s="327">
        <v>149598790000</v>
      </c>
    </row>
    <row r="145" spans="1:8" s="222" customFormat="1" ht="14.1" hidden="1" customHeight="1">
      <c r="A145" s="223" t="s">
        <v>153</v>
      </c>
      <c r="B145" s="8" t="s">
        <v>311</v>
      </c>
      <c r="C145" s="8"/>
      <c r="D145" s="22" t="s">
        <v>315</v>
      </c>
      <c r="E145" s="450"/>
      <c r="F145" s="327">
        <v>0</v>
      </c>
      <c r="G145" s="327"/>
      <c r="H145" s="327">
        <v>0</v>
      </c>
    </row>
    <row r="146" spans="1:8" ht="14.1" customHeight="1">
      <c r="A146" s="20" t="s">
        <v>64</v>
      </c>
      <c r="B146" s="7" t="s">
        <v>32</v>
      </c>
      <c r="C146" s="7"/>
      <c r="D146" s="1">
        <v>412</v>
      </c>
      <c r="E146" s="100"/>
      <c r="F146" s="326">
        <v>9468982448</v>
      </c>
      <c r="G146" s="326"/>
      <c r="H146" s="326">
        <v>9468982448</v>
      </c>
    </row>
    <row r="147" spans="1:8" ht="14.1" hidden="1" customHeight="1">
      <c r="A147" s="20" t="s">
        <v>69</v>
      </c>
      <c r="B147" s="7" t="s">
        <v>316</v>
      </c>
      <c r="C147" s="7"/>
      <c r="D147" s="1">
        <v>413</v>
      </c>
      <c r="E147" s="100"/>
      <c r="F147" s="326">
        <v>0</v>
      </c>
      <c r="G147" s="326"/>
      <c r="H147" s="326">
        <v>0</v>
      </c>
    </row>
    <row r="148" spans="1:8" ht="14.1" customHeight="1">
      <c r="A148" s="20" t="s">
        <v>71</v>
      </c>
      <c r="B148" s="7" t="s">
        <v>113</v>
      </c>
      <c r="C148" s="7"/>
      <c r="D148" s="1">
        <v>414</v>
      </c>
      <c r="E148" s="100"/>
      <c r="F148" s="326">
        <v>322040533</v>
      </c>
      <c r="G148" s="326"/>
      <c r="H148" s="326">
        <v>322040533</v>
      </c>
    </row>
    <row r="149" spans="1:8" ht="14.1" customHeight="1">
      <c r="A149" s="20" t="s">
        <v>73</v>
      </c>
      <c r="B149" s="7" t="s">
        <v>37</v>
      </c>
      <c r="C149" s="7"/>
      <c r="D149" s="1">
        <v>415</v>
      </c>
      <c r="E149" s="100"/>
      <c r="F149" s="326">
        <v>-1343970000</v>
      </c>
      <c r="G149" s="326"/>
      <c r="H149" s="326">
        <v>-1343970000</v>
      </c>
    </row>
    <row r="150" spans="1:8" ht="14.1" hidden="1" customHeight="1">
      <c r="A150" s="20" t="s">
        <v>74</v>
      </c>
      <c r="B150" s="7" t="s">
        <v>34</v>
      </c>
      <c r="C150" s="7"/>
      <c r="D150" s="1">
        <v>416</v>
      </c>
      <c r="E150" s="100"/>
      <c r="F150" s="326">
        <v>0</v>
      </c>
      <c r="G150" s="326"/>
      <c r="H150" s="326">
        <v>0</v>
      </c>
    </row>
    <row r="151" spans="1:8" ht="14.1" hidden="1" customHeight="1">
      <c r="A151" s="20" t="s">
        <v>102</v>
      </c>
      <c r="B151" s="7" t="s">
        <v>35</v>
      </c>
      <c r="C151" s="7"/>
      <c r="D151" s="1">
        <v>417</v>
      </c>
      <c r="E151" s="100"/>
      <c r="F151" s="326">
        <v>0</v>
      </c>
      <c r="G151" s="326"/>
      <c r="H151" s="326">
        <v>0</v>
      </c>
    </row>
    <row r="152" spans="1:8" ht="14.1" customHeight="1">
      <c r="A152" s="7" t="s">
        <v>103</v>
      </c>
      <c r="B152" s="7" t="s">
        <v>36</v>
      </c>
      <c r="C152" s="7"/>
      <c r="D152" s="1">
        <v>418</v>
      </c>
      <c r="E152" s="100"/>
      <c r="F152" s="326">
        <v>1974766957</v>
      </c>
      <c r="G152" s="326"/>
      <c r="H152" s="326">
        <v>1974766957</v>
      </c>
    </row>
    <row r="153" spans="1:8" ht="14.1" hidden="1" customHeight="1">
      <c r="A153" s="7" t="s">
        <v>105</v>
      </c>
      <c r="B153" s="7" t="s">
        <v>227</v>
      </c>
      <c r="C153" s="7"/>
      <c r="D153" s="1">
        <v>419</v>
      </c>
      <c r="E153" s="100"/>
      <c r="F153" s="326">
        <v>0</v>
      </c>
      <c r="G153" s="326"/>
      <c r="H153" s="326">
        <v>0</v>
      </c>
    </row>
    <row r="154" spans="1:8" ht="14.1" hidden="1" customHeight="1">
      <c r="A154" s="7" t="s">
        <v>108</v>
      </c>
      <c r="B154" s="7" t="s">
        <v>114</v>
      </c>
      <c r="C154" s="7"/>
      <c r="D154" s="1">
        <v>420</v>
      </c>
      <c r="E154" s="100"/>
      <c r="F154" s="326">
        <v>0</v>
      </c>
      <c r="G154" s="326"/>
      <c r="H154" s="326">
        <v>0</v>
      </c>
    </row>
    <row r="155" spans="1:8" ht="14.1" customHeight="1">
      <c r="A155" s="7" t="s">
        <v>116</v>
      </c>
      <c r="B155" s="7" t="s">
        <v>115</v>
      </c>
      <c r="C155" s="7"/>
      <c r="D155" s="1">
        <v>421</v>
      </c>
      <c r="E155" s="100"/>
      <c r="F155" s="326">
        <v>-54607488936</v>
      </c>
      <c r="G155" s="326"/>
      <c r="H155" s="326">
        <v>-46891724743</v>
      </c>
    </row>
    <row r="156" spans="1:8" s="222" customFormat="1" ht="25.5" customHeight="1">
      <c r="A156" s="266" t="s">
        <v>153</v>
      </c>
      <c r="B156" s="482" t="s">
        <v>319</v>
      </c>
      <c r="C156" s="482"/>
      <c r="D156" s="22" t="s">
        <v>317</v>
      </c>
      <c r="E156" s="450"/>
      <c r="F156" s="327">
        <v>-46891724743</v>
      </c>
      <c r="G156" s="327"/>
      <c r="H156" s="327">
        <v>-15874914113</v>
      </c>
    </row>
    <row r="157" spans="1:8" s="222" customFormat="1" ht="14.1" customHeight="1">
      <c r="A157" s="266" t="s">
        <v>153</v>
      </c>
      <c r="B157" s="8" t="s">
        <v>320</v>
      </c>
      <c r="C157" s="8"/>
      <c r="D157" s="22" t="s">
        <v>318</v>
      </c>
      <c r="E157" s="450"/>
      <c r="F157" s="327">
        <v>-7715764193</v>
      </c>
      <c r="G157" s="327"/>
      <c r="H157" s="327">
        <v>-31016810630</v>
      </c>
    </row>
    <row r="158" spans="1:8" ht="14.1" hidden="1" customHeight="1">
      <c r="A158" s="7" t="s">
        <v>130</v>
      </c>
      <c r="B158" s="7" t="s">
        <v>117</v>
      </c>
      <c r="C158" s="7"/>
      <c r="D158" s="1">
        <v>422</v>
      </c>
      <c r="E158" s="100"/>
      <c r="F158" s="326">
        <v>0</v>
      </c>
      <c r="G158" s="326"/>
      <c r="H158" s="326">
        <v>0</v>
      </c>
    </row>
    <row r="159" spans="1:8" ht="14.1" hidden="1" customHeight="1" outlineLevel="1">
      <c r="A159" s="20" t="s">
        <v>131</v>
      </c>
      <c r="B159" s="7" t="s">
        <v>332</v>
      </c>
      <c r="C159" s="7"/>
      <c r="D159" s="1">
        <v>429</v>
      </c>
      <c r="E159" s="100"/>
      <c r="F159" s="326">
        <v>0</v>
      </c>
      <c r="G159" s="326"/>
      <c r="H159" s="326">
        <v>0</v>
      </c>
    </row>
    <row r="160" spans="1:8" ht="7.5" customHeight="1" collapsed="1">
      <c r="A160" s="20"/>
      <c r="B160" s="7"/>
      <c r="C160" s="7"/>
      <c r="D160" s="1"/>
      <c r="E160" s="100"/>
      <c r="F160" s="326"/>
      <c r="G160" s="326"/>
      <c r="H160" s="326"/>
    </row>
    <row r="161" spans="1:8" ht="12.75">
      <c r="A161" s="6" t="s">
        <v>66</v>
      </c>
      <c r="B161" s="6" t="s">
        <v>118</v>
      </c>
      <c r="C161" s="6"/>
      <c r="D161" s="19">
        <v>430</v>
      </c>
      <c r="E161" s="100"/>
      <c r="F161" s="325">
        <v>0</v>
      </c>
      <c r="G161" s="325"/>
      <c r="H161" s="325">
        <v>0</v>
      </c>
    </row>
    <row r="162" spans="1:8" ht="14.1" hidden="1" customHeight="1">
      <c r="A162" s="20" t="s">
        <v>62</v>
      </c>
      <c r="B162" s="7" t="s">
        <v>119</v>
      </c>
      <c r="C162" s="7"/>
      <c r="D162" s="1">
        <v>432</v>
      </c>
      <c r="E162" s="100"/>
      <c r="F162" s="326">
        <v>0</v>
      </c>
      <c r="G162" s="326"/>
      <c r="H162" s="326">
        <v>0</v>
      </c>
    </row>
    <row r="163" spans="1:8" ht="14.1" hidden="1" customHeight="1">
      <c r="A163" s="20" t="s">
        <v>64</v>
      </c>
      <c r="B163" s="7" t="s">
        <v>120</v>
      </c>
      <c r="C163" s="7"/>
      <c r="D163" s="1">
        <v>433</v>
      </c>
      <c r="E163" s="100"/>
      <c r="F163" s="326">
        <v>0</v>
      </c>
      <c r="G163" s="326"/>
      <c r="H163" s="326">
        <v>0</v>
      </c>
    </row>
    <row r="164" spans="1:8" ht="8.25" customHeight="1">
      <c r="A164" s="20"/>
      <c r="B164" s="7"/>
      <c r="C164" s="7"/>
      <c r="D164" s="1"/>
      <c r="E164" s="100"/>
      <c r="F164" s="326"/>
      <c r="G164" s="326"/>
      <c r="H164" s="326"/>
    </row>
    <row r="165" spans="1:8" ht="19.5" customHeight="1" thickBot="1">
      <c r="A165" s="10"/>
      <c r="B165" s="10" t="s">
        <v>121</v>
      </c>
      <c r="C165" s="10"/>
      <c r="D165" s="23">
        <v>440</v>
      </c>
      <c r="E165" s="103"/>
      <c r="F165" s="328">
        <v>326913822795.59998</v>
      </c>
      <c r="G165" s="89"/>
      <c r="H165" s="328">
        <v>326407619823</v>
      </c>
    </row>
    <row r="166" spans="1:8" ht="13.5" thickTop="1">
      <c r="A166" s="10"/>
      <c r="B166" s="10"/>
      <c r="C166" s="10"/>
      <c r="D166" s="23"/>
      <c r="E166" s="23"/>
      <c r="F166" s="10"/>
      <c r="G166" s="10"/>
      <c r="H166" s="10"/>
    </row>
    <row r="167" spans="1:8" ht="12.75">
      <c r="A167" s="10"/>
      <c r="B167" s="10"/>
      <c r="C167" s="10"/>
      <c r="D167" s="23"/>
      <c r="E167" s="23"/>
      <c r="F167" s="10"/>
      <c r="G167" s="10"/>
      <c r="H167" s="10"/>
    </row>
    <row r="168" spans="1:8" ht="14.1" customHeight="1">
      <c r="E168" s="15"/>
      <c r="G168" s="116"/>
    </row>
    <row r="174" spans="1:8" ht="14.1" customHeight="1">
      <c r="B174" s="80" t="s">
        <v>145</v>
      </c>
      <c r="C174" s="483" t="s">
        <v>145</v>
      </c>
      <c r="D174" s="483"/>
      <c r="E174" s="483"/>
      <c r="F174" s="483" t="s">
        <v>144</v>
      </c>
      <c r="G174" s="483"/>
      <c r="H174" s="483"/>
    </row>
    <row r="175" spans="1:8" s="71" customFormat="1" ht="14.1" customHeight="1">
      <c r="B175" s="98" t="s">
        <v>146</v>
      </c>
      <c r="C175" s="486" t="s">
        <v>233</v>
      </c>
      <c r="D175" s="486"/>
      <c r="E175" s="486"/>
      <c r="F175" s="484" t="s">
        <v>259</v>
      </c>
      <c r="G175" s="484"/>
      <c r="H175" s="484"/>
    </row>
    <row r="176" spans="1:8" ht="14.1" customHeight="1">
      <c r="B176" s="80" t="s">
        <v>408</v>
      </c>
      <c r="C176" s="483" t="s">
        <v>409</v>
      </c>
      <c r="D176" s="483"/>
      <c r="E176" s="483"/>
      <c r="F176" s="485" t="s">
        <v>410</v>
      </c>
      <c r="G176" s="485"/>
      <c r="H176" s="485"/>
    </row>
    <row r="177" spans="2:6" ht="14.1" customHeight="1">
      <c r="B177" s="218" t="s">
        <v>411</v>
      </c>
      <c r="F177" s="12"/>
    </row>
  </sheetData>
  <mergeCells count="18">
    <mergeCell ref="A136:H136"/>
    <mergeCell ref="A45:H45"/>
    <mergeCell ref="A46:H46"/>
    <mergeCell ref="A97:H97"/>
    <mergeCell ref="A135:H135"/>
    <mergeCell ref="A98:H98"/>
    <mergeCell ref="A6:H6"/>
    <mergeCell ref="A5:H5"/>
    <mergeCell ref="A1:H1"/>
    <mergeCell ref="A2:H2"/>
    <mergeCell ref="A3:H3"/>
    <mergeCell ref="B156:C156"/>
    <mergeCell ref="F174:H174"/>
    <mergeCell ref="F175:H175"/>
    <mergeCell ref="F176:H176"/>
    <mergeCell ref="C174:E174"/>
    <mergeCell ref="C175:E175"/>
    <mergeCell ref="C176:E176"/>
  </mergeCells>
  <phoneticPr fontId="34" type="noConversion"/>
  <printOptions horizontalCentered="1"/>
  <pageMargins left="0.86" right="0.511811023622047" top="0.4" bottom="0.74" header="0" footer="0.35433070866141703"/>
  <pageSetup paperSize="9" firstPageNumber="4" orientation="portrait" useFirstPageNumber="1" r:id="rId1"/>
  <headerFooter alignWithMargins="0">
    <oddFooter>&amp;L&amp;"Times New Roman,Italic"Báo cáo này phải được đọc cùng với Bản thuyết minh Báo cáo tài chính tổng hợp giữa niên độ&amp;C&amp;P</oddFooter>
  </headerFooter>
</worksheet>
</file>

<file path=xl/worksheets/sheet10.xml><?xml version="1.0" encoding="utf-8"?>
<worksheet xmlns="http://schemas.openxmlformats.org/spreadsheetml/2006/main" xmlns:r="http://schemas.openxmlformats.org/officeDocument/2006/relationships">
  <sheetPr>
    <tabColor rgb="FF0000FF"/>
  </sheetPr>
  <dimension ref="B8:F201"/>
  <sheetViews>
    <sheetView view="pageBreakPreview" topLeftCell="A10" zoomScaleSheetLayoutView="100" workbookViewId="0">
      <pane xSplit="2" ySplit="1" topLeftCell="C11" activePane="bottomRight" state="frozen"/>
      <selection activeCell="F40" sqref="F40"/>
      <selection pane="topRight" activeCell="F40" sqref="F40"/>
      <selection pane="bottomLeft" activeCell="F40" sqref="F40"/>
      <selection pane="bottomRight" activeCell="F40" sqref="F40"/>
    </sheetView>
  </sheetViews>
  <sheetFormatPr defaultRowHeight="12.75"/>
  <cols>
    <col min="1" max="1" width="4.85546875" style="121" customWidth="1"/>
    <col min="2" max="2" width="46.7109375" style="174" customWidth="1"/>
    <col min="3" max="3" width="9.140625" style="121"/>
    <col min="4" max="4" width="15.85546875" style="121" customWidth="1"/>
    <col min="5" max="5" width="8" style="174" customWidth="1"/>
    <col min="6" max="6" width="10.7109375" style="121" customWidth="1"/>
    <col min="7" max="7" width="13.28515625" style="121" customWidth="1"/>
    <col min="8" max="8" width="1.7109375" style="121" customWidth="1"/>
    <col min="9" max="16384" width="9.140625" style="121"/>
  </cols>
  <sheetData>
    <row r="8" spans="2:6" ht="15.75" customHeight="1"/>
    <row r="10" spans="2:6">
      <c r="B10" s="190"/>
      <c r="C10" s="163"/>
      <c r="D10" s="162" t="s">
        <v>250</v>
      </c>
      <c r="E10" s="175" t="s">
        <v>232</v>
      </c>
      <c r="F10" s="166" t="s">
        <v>257</v>
      </c>
    </row>
    <row r="11" spans="2:6">
      <c r="B11" s="190"/>
      <c r="C11" s="163"/>
      <c r="D11" s="163"/>
      <c r="E11" s="173"/>
    </row>
    <row r="12" spans="2:6" s="281" customFormat="1">
      <c r="B12" s="277"/>
      <c r="C12" s="278"/>
      <c r="D12" s="279"/>
      <c r="E12" s="280"/>
    </row>
    <row r="13" spans="2:6" s="281" customFormat="1">
      <c r="B13" s="282"/>
      <c r="C13" s="279"/>
      <c r="D13" s="279"/>
      <c r="E13" s="280"/>
    </row>
    <row r="14" spans="2:6" s="281" customFormat="1">
      <c r="B14" s="282"/>
      <c r="C14" s="279"/>
      <c r="D14" s="279"/>
      <c r="E14" s="280"/>
    </row>
    <row r="15" spans="2:6" s="281" customFormat="1">
      <c r="B15" s="282"/>
      <c r="C15" s="279"/>
      <c r="D15" s="279"/>
      <c r="E15" s="280"/>
    </row>
    <row r="16" spans="2:6" s="281" customFormat="1">
      <c r="B16" s="282"/>
      <c r="C16" s="279"/>
      <c r="D16" s="279"/>
      <c r="E16" s="280"/>
    </row>
    <row r="17" spans="2:5" s="281" customFormat="1">
      <c r="B17" s="282"/>
      <c r="C17" s="279"/>
      <c r="D17" s="279"/>
      <c r="E17" s="280"/>
    </row>
    <row r="18" spans="2:5" s="281" customFormat="1">
      <c r="B18" s="191"/>
      <c r="C18" s="164"/>
      <c r="D18" s="273"/>
      <c r="E18" s="280"/>
    </row>
    <row r="19" spans="2:5" s="281" customFormat="1">
      <c r="B19" s="282"/>
      <c r="C19" s="279"/>
      <c r="D19" s="283"/>
      <c r="E19" s="280"/>
    </row>
    <row r="20" spans="2:5" s="281" customFormat="1">
      <c r="B20" s="277"/>
      <c r="C20" s="278"/>
      <c r="D20" s="279"/>
      <c r="E20" s="280"/>
    </row>
    <row r="21" spans="2:5" s="281" customFormat="1">
      <c r="B21" s="282"/>
      <c r="C21" s="279"/>
      <c r="D21" s="279"/>
      <c r="E21" s="280"/>
    </row>
    <row r="22" spans="2:5" s="281" customFormat="1">
      <c r="B22" s="282"/>
      <c r="C22" s="279"/>
      <c r="D22" s="279"/>
      <c r="E22" s="280"/>
    </row>
    <row r="23" spans="2:5" s="281" customFormat="1">
      <c r="B23" s="282"/>
      <c r="C23" s="279"/>
      <c r="D23" s="279"/>
      <c r="E23" s="280"/>
    </row>
    <row r="24" spans="2:5" s="281" customFormat="1">
      <c r="B24" s="282"/>
      <c r="C24" s="279"/>
      <c r="D24" s="279"/>
      <c r="E24" s="280"/>
    </row>
    <row r="25" spans="2:5" s="281" customFormat="1">
      <c r="B25" s="282"/>
      <c r="C25" s="279"/>
      <c r="D25" s="279"/>
      <c r="E25" s="280"/>
    </row>
    <row r="26" spans="2:5" s="281" customFormat="1">
      <c r="B26" s="191"/>
      <c r="C26" s="164"/>
      <c r="D26" s="273"/>
      <c r="E26" s="280"/>
    </row>
    <row r="27" spans="2:5" s="281" customFormat="1">
      <c r="B27" s="282"/>
      <c r="C27" s="279"/>
      <c r="D27" s="283"/>
      <c r="E27" s="280"/>
    </row>
    <row r="28" spans="2:5" s="281" customFormat="1">
      <c r="B28" s="277"/>
      <c r="C28" s="278"/>
      <c r="D28" s="279"/>
      <c r="E28" s="280"/>
    </row>
    <row r="29" spans="2:5" s="281" customFormat="1">
      <c r="B29" s="282"/>
      <c r="C29" s="279"/>
      <c r="D29" s="279"/>
      <c r="E29" s="280"/>
    </row>
    <row r="30" spans="2:5" s="281" customFormat="1">
      <c r="B30" s="282"/>
      <c r="C30" s="279"/>
      <c r="D30" s="279"/>
      <c r="E30" s="280"/>
    </row>
    <row r="31" spans="2:5" s="281" customFormat="1">
      <c r="B31" s="282"/>
      <c r="C31" s="279"/>
      <c r="D31" s="279"/>
      <c r="E31" s="280"/>
    </row>
    <row r="32" spans="2:5" s="281" customFormat="1">
      <c r="B32" s="191"/>
      <c r="C32" s="164"/>
      <c r="D32" s="273"/>
      <c r="E32" s="280"/>
    </row>
    <row r="33" spans="2:5" s="281" customFormat="1">
      <c r="B33" s="282"/>
      <c r="C33" s="279"/>
      <c r="D33" s="283"/>
      <c r="E33" s="280"/>
    </row>
    <row r="34" spans="2:5" s="281" customFormat="1">
      <c r="B34" s="277"/>
      <c r="C34" s="278"/>
      <c r="D34" s="279"/>
      <c r="E34" s="280"/>
    </row>
    <row r="35" spans="2:5" s="281" customFormat="1">
      <c r="B35" s="282"/>
      <c r="C35" s="279"/>
      <c r="D35" s="279"/>
      <c r="E35" s="280"/>
    </row>
    <row r="36" spans="2:5" s="281" customFormat="1">
      <c r="B36" s="282"/>
      <c r="C36" s="279"/>
      <c r="D36" s="279"/>
      <c r="E36" s="280"/>
    </row>
    <row r="37" spans="2:5" s="281" customFormat="1">
      <c r="B37" s="282"/>
      <c r="C37" s="279"/>
      <c r="D37" s="279"/>
      <c r="E37" s="280"/>
    </row>
    <row r="38" spans="2:5" s="281" customFormat="1">
      <c r="B38" s="282"/>
      <c r="C38" s="279"/>
      <c r="D38" s="279"/>
      <c r="E38" s="280"/>
    </row>
    <row r="39" spans="2:5" s="281" customFormat="1">
      <c r="B39" s="191"/>
      <c r="C39" s="164"/>
      <c r="D39" s="273"/>
      <c r="E39" s="280"/>
    </row>
    <row r="40" spans="2:5" s="281" customFormat="1">
      <c r="B40" s="191"/>
      <c r="C40" s="164"/>
      <c r="D40" s="283"/>
      <c r="E40" s="280"/>
    </row>
    <row r="41" spans="2:5" s="281" customFormat="1">
      <c r="B41" s="277"/>
      <c r="C41" s="278"/>
      <c r="D41" s="279"/>
      <c r="E41" s="280"/>
    </row>
    <row r="42" spans="2:5" s="281" customFormat="1">
      <c r="B42" s="282"/>
      <c r="C42" s="279"/>
      <c r="D42" s="279"/>
      <c r="E42" s="280"/>
    </row>
    <row r="43" spans="2:5" s="281" customFormat="1">
      <c r="B43" s="282"/>
      <c r="C43" s="279"/>
      <c r="D43" s="279"/>
      <c r="E43" s="280"/>
    </row>
    <row r="44" spans="2:5" s="281" customFormat="1">
      <c r="B44" s="191"/>
      <c r="C44" s="164"/>
      <c r="D44" s="273"/>
      <c r="E44" s="280"/>
    </row>
    <row r="45" spans="2:5" s="281" customFormat="1">
      <c r="B45" s="282"/>
      <c r="C45" s="279"/>
      <c r="D45" s="283"/>
      <c r="E45" s="280"/>
    </row>
    <row r="46" spans="2:5" s="281" customFormat="1">
      <c r="B46" s="277"/>
      <c r="C46" s="278"/>
      <c r="D46" s="279"/>
      <c r="E46" s="280"/>
    </row>
    <row r="47" spans="2:5" s="281" customFormat="1">
      <c r="B47" s="282"/>
      <c r="C47" s="279"/>
      <c r="D47" s="279"/>
      <c r="E47" s="280"/>
    </row>
    <row r="48" spans="2:5" s="281" customFormat="1">
      <c r="B48" s="282"/>
      <c r="C48" s="279"/>
      <c r="D48" s="279"/>
      <c r="E48" s="280"/>
    </row>
    <row r="49" spans="2:5" s="281" customFormat="1">
      <c r="B49" s="191"/>
      <c r="C49" s="164"/>
      <c r="D49" s="273"/>
      <c r="E49" s="280"/>
    </row>
    <row r="50" spans="2:5" s="281" customFormat="1">
      <c r="B50" s="282"/>
      <c r="C50" s="279"/>
      <c r="D50" s="283"/>
      <c r="E50" s="280"/>
    </row>
    <row r="51" spans="2:5" s="281" customFormat="1">
      <c r="B51" s="277"/>
      <c r="C51" s="279"/>
      <c r="D51" s="279"/>
      <c r="E51" s="280"/>
    </row>
    <row r="52" spans="2:5" s="281" customFormat="1">
      <c r="B52" s="282"/>
      <c r="C52" s="279"/>
      <c r="D52" s="279"/>
      <c r="E52" s="280"/>
    </row>
    <row r="53" spans="2:5" s="281" customFormat="1">
      <c r="B53" s="282"/>
      <c r="C53" s="279"/>
      <c r="D53" s="279"/>
      <c r="E53" s="280"/>
    </row>
    <row r="54" spans="2:5" s="281" customFormat="1">
      <c r="B54" s="282"/>
      <c r="C54" s="279"/>
      <c r="D54" s="279"/>
      <c r="E54" s="280"/>
    </row>
    <row r="55" spans="2:5" s="281" customFormat="1">
      <c r="B55" s="282"/>
      <c r="C55" s="279"/>
      <c r="D55" s="279"/>
      <c r="E55" s="280"/>
    </row>
    <row r="56" spans="2:5" s="281" customFormat="1">
      <c r="B56" s="282"/>
      <c r="C56" s="279"/>
      <c r="D56" s="279"/>
      <c r="E56" s="280"/>
    </row>
    <row r="57" spans="2:5" s="281" customFormat="1">
      <c r="B57" s="284"/>
      <c r="C57" s="279"/>
      <c r="D57" s="279"/>
      <c r="E57" s="280"/>
    </row>
    <row r="58" spans="2:5" s="281" customFormat="1">
      <c r="B58" s="282"/>
      <c r="C58" s="279"/>
      <c r="D58" s="279"/>
      <c r="E58" s="280"/>
    </row>
    <row r="59" spans="2:5" s="281" customFormat="1">
      <c r="B59" s="282"/>
      <c r="C59" s="279"/>
      <c r="D59" s="279"/>
      <c r="E59" s="280"/>
    </row>
    <row r="60" spans="2:5" s="281" customFormat="1">
      <c r="B60" s="282"/>
      <c r="C60" s="279"/>
      <c r="D60" s="279"/>
      <c r="E60" s="280"/>
    </row>
    <row r="61" spans="2:5" s="281" customFormat="1">
      <c r="B61" s="282"/>
      <c r="C61" s="279"/>
      <c r="D61" s="279"/>
      <c r="E61" s="280"/>
    </row>
    <row r="62" spans="2:5" s="281" customFormat="1">
      <c r="B62" s="282"/>
      <c r="C62" s="279"/>
      <c r="D62" s="279"/>
      <c r="E62" s="280"/>
    </row>
    <row r="63" spans="2:5" s="281" customFormat="1">
      <c r="B63" s="282"/>
      <c r="C63" s="279"/>
      <c r="D63" s="279"/>
      <c r="E63" s="280"/>
    </row>
    <row r="64" spans="2:5" s="281" customFormat="1">
      <c r="B64" s="191"/>
      <c r="C64" s="164"/>
      <c r="D64" s="273"/>
      <c r="E64" s="280"/>
    </row>
    <row r="65" spans="2:5" s="281" customFormat="1">
      <c r="B65" s="282"/>
      <c r="C65" s="279"/>
      <c r="D65" s="283"/>
      <c r="E65" s="280"/>
    </row>
    <row r="66" spans="2:5" s="281" customFormat="1">
      <c r="B66" s="277"/>
      <c r="C66" s="279"/>
      <c r="D66" s="279"/>
      <c r="E66" s="280"/>
    </row>
    <row r="67" spans="2:5" s="281" customFormat="1">
      <c r="B67" s="282"/>
      <c r="C67" s="279"/>
      <c r="D67" s="279"/>
      <c r="E67" s="280"/>
    </row>
    <row r="68" spans="2:5" s="281" customFormat="1">
      <c r="B68" s="282"/>
      <c r="C68" s="279"/>
      <c r="D68" s="279"/>
      <c r="E68" s="280"/>
    </row>
    <row r="69" spans="2:5" s="281" customFormat="1">
      <c r="B69" s="284"/>
      <c r="C69" s="279"/>
      <c r="D69" s="279"/>
      <c r="E69" s="280"/>
    </row>
    <row r="70" spans="2:5" s="281" customFormat="1">
      <c r="B70" s="282"/>
      <c r="C70" s="279"/>
      <c r="D70" s="279"/>
      <c r="E70" s="280"/>
    </row>
    <row r="71" spans="2:5" s="281" customFormat="1">
      <c r="B71" s="282"/>
      <c r="C71" s="279"/>
      <c r="D71" s="279"/>
      <c r="E71" s="280"/>
    </row>
    <row r="72" spans="2:5" s="281" customFormat="1">
      <c r="B72" s="191"/>
      <c r="C72" s="164"/>
      <c r="D72" s="273"/>
      <c r="E72" s="280"/>
    </row>
    <row r="73" spans="2:5" s="281" customFormat="1">
      <c r="B73" s="274"/>
      <c r="C73" s="275"/>
      <c r="D73" s="283"/>
      <c r="E73" s="280"/>
    </row>
    <row r="74" spans="2:5" s="281" customFormat="1">
      <c r="B74" s="277"/>
      <c r="C74" s="279"/>
      <c r="D74" s="279"/>
      <c r="E74" s="280"/>
    </row>
    <row r="75" spans="2:5" s="281" customFormat="1">
      <c r="B75" s="282"/>
      <c r="C75" s="279"/>
      <c r="D75" s="279"/>
      <c r="E75" s="280"/>
    </row>
    <row r="76" spans="2:5" s="281" customFormat="1">
      <c r="B76" s="282"/>
      <c r="C76" s="279"/>
      <c r="D76" s="279"/>
      <c r="E76" s="280"/>
    </row>
    <row r="77" spans="2:5" s="281" customFormat="1">
      <c r="B77" s="282"/>
      <c r="C77" s="279"/>
      <c r="D77" s="279"/>
      <c r="E77" s="280"/>
    </row>
    <row r="78" spans="2:5" s="281" customFormat="1">
      <c r="B78" s="282"/>
      <c r="C78" s="279"/>
      <c r="D78" s="279"/>
      <c r="E78" s="280"/>
    </row>
    <row r="79" spans="2:5" s="281" customFormat="1">
      <c r="B79" s="285"/>
      <c r="C79" s="279"/>
      <c r="D79" s="279"/>
      <c r="E79" s="280"/>
    </row>
    <row r="80" spans="2:5" s="281" customFormat="1">
      <c r="B80" s="191"/>
      <c r="C80" s="164"/>
      <c r="D80" s="273"/>
      <c r="E80" s="280"/>
    </row>
    <row r="81" spans="2:5" s="281" customFormat="1">
      <c r="B81" s="274"/>
      <c r="C81" s="275"/>
      <c r="D81" s="283"/>
      <c r="E81" s="280"/>
    </row>
    <row r="82" spans="2:5" s="281" customFormat="1">
      <c r="B82" s="277"/>
      <c r="C82" s="279"/>
      <c r="D82" s="279"/>
      <c r="E82" s="280"/>
    </row>
    <row r="83" spans="2:5" s="281" customFormat="1">
      <c r="B83" s="282"/>
      <c r="C83" s="279"/>
      <c r="D83" s="279"/>
      <c r="E83" s="280"/>
    </row>
    <row r="84" spans="2:5" s="281" customFormat="1">
      <c r="B84" s="282"/>
      <c r="C84" s="279"/>
      <c r="D84" s="279"/>
      <c r="E84" s="280"/>
    </row>
    <row r="85" spans="2:5" s="281" customFormat="1">
      <c r="B85" s="282"/>
      <c r="C85" s="279"/>
      <c r="D85" s="279"/>
      <c r="E85" s="280"/>
    </row>
    <row r="86" spans="2:5" s="281" customFormat="1">
      <c r="B86" s="284"/>
      <c r="C86" s="279"/>
      <c r="D86" s="279"/>
      <c r="E86" s="280"/>
    </row>
    <row r="87" spans="2:5" s="281" customFormat="1">
      <c r="B87" s="282"/>
      <c r="C87" s="279"/>
      <c r="D87" s="279"/>
      <c r="E87" s="280"/>
    </row>
    <row r="88" spans="2:5" s="281" customFormat="1">
      <c r="B88" s="282"/>
      <c r="C88" s="279"/>
      <c r="D88" s="279"/>
      <c r="E88" s="280"/>
    </row>
    <row r="89" spans="2:5" s="281" customFormat="1">
      <c r="B89" s="191"/>
      <c r="C89" s="164"/>
      <c r="D89" s="273"/>
      <c r="E89" s="280"/>
    </row>
    <row r="90" spans="2:5" s="281" customFormat="1">
      <c r="B90" s="285"/>
      <c r="C90" s="286"/>
      <c r="D90" s="283"/>
      <c r="E90" s="280"/>
    </row>
    <row r="91" spans="2:5" s="281" customFormat="1">
      <c r="B91" s="277"/>
      <c r="C91" s="278"/>
      <c r="D91" s="279"/>
      <c r="E91" s="280"/>
    </row>
    <row r="92" spans="2:5" s="281" customFormat="1">
      <c r="B92" s="282"/>
      <c r="C92" s="279"/>
      <c r="D92" s="279"/>
      <c r="E92" s="280"/>
    </row>
    <row r="93" spans="2:5" s="281" customFormat="1">
      <c r="B93" s="282"/>
      <c r="C93" s="279"/>
      <c r="D93" s="279"/>
      <c r="E93" s="280"/>
    </row>
    <row r="94" spans="2:5" s="281" customFormat="1">
      <c r="B94" s="191"/>
      <c r="C94" s="164"/>
      <c r="D94" s="273"/>
      <c r="E94" s="280"/>
    </row>
    <row r="95" spans="2:5" s="281" customFormat="1">
      <c r="B95" s="274"/>
      <c r="C95" s="275"/>
      <c r="D95" s="283"/>
      <c r="E95" s="280"/>
    </row>
    <row r="96" spans="2:5" s="281" customFormat="1">
      <c r="B96" s="277"/>
      <c r="C96" s="278"/>
      <c r="D96" s="279"/>
      <c r="E96" s="280"/>
    </row>
    <row r="97" spans="2:5" s="281" customFormat="1">
      <c r="B97" s="282"/>
      <c r="C97" s="279"/>
      <c r="D97" s="279"/>
      <c r="E97" s="280"/>
    </row>
    <row r="98" spans="2:5" s="281" customFormat="1">
      <c r="B98" s="282"/>
      <c r="C98" s="279"/>
      <c r="D98" s="279"/>
      <c r="E98" s="280"/>
    </row>
    <row r="99" spans="2:5" s="281" customFormat="1">
      <c r="B99" s="191"/>
      <c r="C99" s="164"/>
      <c r="D99" s="273"/>
      <c r="E99" s="280"/>
    </row>
    <row r="100" spans="2:5" s="281" customFormat="1">
      <c r="B100" s="274"/>
      <c r="C100" s="275"/>
      <c r="D100" s="283"/>
      <c r="E100" s="280"/>
    </row>
    <row r="101" spans="2:5" s="281" customFormat="1">
      <c r="B101" s="277"/>
      <c r="C101" s="278"/>
      <c r="D101" s="279"/>
      <c r="E101" s="280"/>
    </row>
    <row r="102" spans="2:5" s="281" customFormat="1">
      <c r="B102" s="282"/>
      <c r="C102" s="279"/>
      <c r="D102" s="279"/>
      <c r="E102" s="280"/>
    </row>
    <row r="103" spans="2:5" s="281" customFormat="1">
      <c r="B103" s="282"/>
      <c r="C103" s="279"/>
      <c r="D103" s="279"/>
      <c r="E103" s="280"/>
    </row>
    <row r="104" spans="2:5" s="281" customFormat="1">
      <c r="B104" s="282"/>
      <c r="C104" s="279"/>
      <c r="D104" s="279"/>
      <c r="E104" s="280"/>
    </row>
    <row r="105" spans="2:5" s="281" customFormat="1">
      <c r="B105" s="282"/>
      <c r="C105" s="279"/>
      <c r="D105" s="279"/>
      <c r="E105" s="280"/>
    </row>
    <row r="106" spans="2:5" s="281" customFormat="1">
      <c r="B106" s="282"/>
      <c r="C106" s="279"/>
      <c r="D106" s="279"/>
      <c r="E106" s="280"/>
    </row>
    <row r="107" spans="2:5" s="281" customFormat="1">
      <c r="B107" s="191"/>
      <c r="C107" s="164"/>
      <c r="D107" s="273"/>
      <c r="E107" s="280"/>
    </row>
    <row r="108" spans="2:5" s="281" customFormat="1">
      <c r="B108" s="274"/>
      <c r="C108" s="275"/>
      <c r="D108" s="283"/>
      <c r="E108" s="280"/>
    </row>
    <row r="109" spans="2:5" s="281" customFormat="1">
      <c r="B109" s="277"/>
      <c r="C109" s="278"/>
      <c r="D109" s="279"/>
      <c r="E109" s="280"/>
    </row>
    <row r="110" spans="2:5" s="281" customFormat="1">
      <c r="B110" s="282"/>
      <c r="C110" s="279"/>
      <c r="D110" s="279"/>
      <c r="E110" s="280"/>
    </row>
    <row r="111" spans="2:5" s="281" customFormat="1">
      <c r="B111" s="282"/>
      <c r="C111" s="279"/>
      <c r="D111" s="279"/>
      <c r="E111" s="280"/>
    </row>
    <row r="112" spans="2:5" s="281" customFormat="1">
      <c r="B112" s="282"/>
      <c r="C112" s="279"/>
      <c r="D112" s="279"/>
      <c r="E112" s="280"/>
    </row>
    <row r="113" spans="2:5" s="281" customFormat="1">
      <c r="B113" s="282"/>
      <c r="C113" s="279"/>
      <c r="D113" s="279"/>
      <c r="E113" s="280"/>
    </row>
    <row r="114" spans="2:5" s="281" customFormat="1">
      <c r="B114" s="191"/>
      <c r="C114" s="164"/>
      <c r="D114" s="273"/>
      <c r="E114" s="280"/>
    </row>
    <row r="115" spans="2:5" s="281" customFormat="1">
      <c r="B115" s="274"/>
      <c r="C115" s="275"/>
      <c r="D115" s="283"/>
      <c r="E115" s="280"/>
    </row>
    <row r="116" spans="2:5" s="281" customFormat="1">
      <c r="B116" s="277"/>
      <c r="C116" s="278"/>
      <c r="D116" s="279"/>
      <c r="E116" s="280"/>
    </row>
    <row r="117" spans="2:5" s="281" customFormat="1">
      <c r="B117" s="282"/>
      <c r="C117" s="279"/>
      <c r="D117" s="279"/>
      <c r="E117" s="280"/>
    </row>
    <row r="118" spans="2:5" s="281" customFormat="1">
      <c r="B118" s="282"/>
      <c r="C118" s="279"/>
      <c r="D118" s="279"/>
      <c r="E118" s="280"/>
    </row>
    <row r="119" spans="2:5" s="281" customFormat="1">
      <c r="B119" s="282"/>
      <c r="C119" s="279"/>
      <c r="D119" s="279"/>
      <c r="E119" s="280"/>
    </row>
    <row r="120" spans="2:5" s="281" customFormat="1">
      <c r="B120" s="282"/>
      <c r="C120" s="279"/>
      <c r="D120" s="279"/>
      <c r="E120" s="280"/>
    </row>
    <row r="121" spans="2:5" s="281" customFormat="1">
      <c r="B121" s="282"/>
      <c r="C121" s="279"/>
      <c r="D121" s="279"/>
      <c r="E121" s="280"/>
    </row>
    <row r="122" spans="2:5" s="281" customFormat="1">
      <c r="B122" s="282"/>
      <c r="C122" s="279"/>
      <c r="D122" s="279"/>
      <c r="E122" s="280"/>
    </row>
    <row r="123" spans="2:5" s="281" customFormat="1">
      <c r="B123" s="191"/>
      <c r="C123" s="164"/>
      <c r="D123" s="273"/>
      <c r="E123" s="280"/>
    </row>
    <row r="124" spans="2:5" s="281" customFormat="1">
      <c r="B124" s="274"/>
      <c r="C124" s="275"/>
      <c r="D124" s="283"/>
      <c r="E124" s="280"/>
    </row>
    <row r="125" spans="2:5" s="281" customFormat="1">
      <c r="B125" s="277"/>
      <c r="C125" s="278"/>
      <c r="D125" s="279"/>
      <c r="E125" s="280"/>
    </row>
    <row r="126" spans="2:5" s="281" customFormat="1">
      <c r="B126" s="282"/>
      <c r="C126" s="279"/>
      <c r="D126" s="279"/>
      <c r="E126" s="280"/>
    </row>
    <row r="127" spans="2:5" s="281" customFormat="1">
      <c r="B127" s="282"/>
      <c r="C127" s="279"/>
      <c r="D127" s="279"/>
      <c r="E127" s="280"/>
    </row>
    <row r="128" spans="2:5" s="281" customFormat="1">
      <c r="B128" s="282"/>
      <c r="C128" s="279"/>
      <c r="D128" s="279"/>
      <c r="E128" s="280"/>
    </row>
    <row r="129" spans="2:5" s="281" customFormat="1">
      <c r="B129" s="282"/>
      <c r="C129" s="279"/>
      <c r="D129" s="279"/>
      <c r="E129" s="280"/>
    </row>
    <row r="130" spans="2:5" s="281" customFormat="1">
      <c r="B130" s="282"/>
      <c r="C130" s="279"/>
      <c r="D130" s="279"/>
      <c r="E130" s="280"/>
    </row>
    <row r="131" spans="2:5" s="281" customFormat="1">
      <c r="B131" s="191"/>
      <c r="C131" s="164"/>
      <c r="D131" s="273"/>
      <c r="E131" s="280"/>
    </row>
    <row r="132" spans="2:5" s="281" customFormat="1">
      <c r="B132" s="282"/>
      <c r="C132" s="279"/>
      <c r="D132" s="283"/>
      <c r="E132" s="280"/>
    </row>
    <row r="133" spans="2:5" s="281" customFormat="1">
      <c r="B133" s="277"/>
      <c r="C133" s="278"/>
      <c r="D133" s="279"/>
      <c r="E133" s="280"/>
    </row>
    <row r="134" spans="2:5" s="281" customFormat="1">
      <c r="B134" s="282"/>
      <c r="C134" s="279"/>
      <c r="D134" s="279"/>
      <c r="E134" s="280"/>
    </row>
    <row r="135" spans="2:5" s="281" customFormat="1">
      <c r="B135" s="282"/>
      <c r="C135" s="279"/>
      <c r="D135" s="279"/>
      <c r="E135" s="280"/>
    </row>
    <row r="136" spans="2:5" s="281" customFormat="1">
      <c r="B136" s="282"/>
      <c r="C136" s="279"/>
      <c r="D136" s="279"/>
      <c r="E136" s="280"/>
    </row>
    <row r="137" spans="2:5" s="281" customFormat="1">
      <c r="B137" s="282"/>
      <c r="C137" s="279"/>
      <c r="D137" s="279"/>
      <c r="E137" s="280"/>
    </row>
    <row r="138" spans="2:5" s="281" customFormat="1">
      <c r="B138" s="191"/>
      <c r="C138" s="165"/>
      <c r="D138" s="273"/>
      <c r="E138" s="280"/>
    </row>
    <row r="139" spans="2:5" s="281" customFormat="1">
      <c r="B139" s="274"/>
      <c r="C139" s="275"/>
      <c r="D139" s="283"/>
      <c r="E139" s="280"/>
    </row>
    <row r="140" spans="2:5" s="281" customFormat="1">
      <c r="B140" s="277"/>
      <c r="C140" s="278"/>
      <c r="D140" s="279"/>
      <c r="E140" s="280"/>
    </row>
    <row r="141" spans="2:5" s="281" customFormat="1">
      <c r="B141" s="282"/>
      <c r="C141" s="279"/>
      <c r="D141" s="279"/>
      <c r="E141" s="280"/>
    </row>
    <row r="142" spans="2:5" s="281" customFormat="1">
      <c r="B142" s="282"/>
      <c r="C142" s="279"/>
      <c r="D142" s="279"/>
      <c r="E142" s="280"/>
    </row>
    <row r="143" spans="2:5" s="281" customFormat="1">
      <c r="B143" s="282"/>
      <c r="C143" s="279"/>
      <c r="D143" s="279"/>
      <c r="E143" s="280"/>
    </row>
    <row r="144" spans="2:5" s="281" customFormat="1">
      <c r="B144" s="282"/>
      <c r="C144" s="279"/>
      <c r="D144" s="279"/>
      <c r="E144" s="280"/>
    </row>
    <row r="145" spans="2:5" s="281" customFormat="1">
      <c r="B145" s="191"/>
      <c r="C145" s="165"/>
      <c r="D145" s="273"/>
      <c r="E145" s="280"/>
    </row>
    <row r="146" spans="2:5" s="281" customFormat="1">
      <c r="B146" s="274"/>
      <c r="C146" s="275"/>
      <c r="D146" s="283"/>
      <c r="E146" s="280"/>
    </row>
    <row r="147" spans="2:5" s="281" customFormat="1">
      <c r="B147" s="277"/>
      <c r="C147" s="278"/>
      <c r="D147" s="279"/>
      <c r="E147" s="280"/>
    </row>
    <row r="148" spans="2:5" s="281" customFormat="1">
      <c r="B148" s="282"/>
      <c r="C148" s="279"/>
      <c r="D148" s="279"/>
      <c r="E148" s="280"/>
    </row>
    <row r="149" spans="2:5" s="281" customFormat="1">
      <c r="B149" s="282"/>
      <c r="C149" s="279"/>
      <c r="D149" s="279"/>
      <c r="E149" s="280"/>
    </row>
    <row r="150" spans="2:5" s="281" customFormat="1">
      <c r="B150" s="282"/>
      <c r="C150" s="279"/>
      <c r="D150" s="279"/>
      <c r="E150" s="280"/>
    </row>
    <row r="151" spans="2:5" s="281" customFormat="1">
      <c r="B151" s="282"/>
      <c r="C151" s="279"/>
      <c r="D151" s="279"/>
      <c r="E151" s="280"/>
    </row>
    <row r="152" spans="2:5" s="281" customFormat="1">
      <c r="B152" s="191"/>
      <c r="C152" s="165"/>
      <c r="D152" s="273"/>
      <c r="E152" s="280"/>
    </row>
    <row r="153" spans="2:5" s="281" customFormat="1">
      <c r="B153" s="274"/>
      <c r="C153" s="275"/>
      <c r="D153" s="283"/>
      <c r="E153" s="280"/>
    </row>
    <row r="154" spans="2:5" s="281" customFormat="1">
      <c r="B154" s="277"/>
      <c r="C154" s="278"/>
      <c r="D154" s="279"/>
      <c r="E154" s="280"/>
    </row>
    <row r="155" spans="2:5" s="281" customFormat="1">
      <c r="B155" s="282"/>
      <c r="C155" s="279"/>
      <c r="D155" s="279"/>
      <c r="E155" s="280"/>
    </row>
    <row r="156" spans="2:5" s="281" customFormat="1">
      <c r="B156" s="282"/>
      <c r="C156" s="279"/>
      <c r="D156" s="279"/>
      <c r="E156" s="280"/>
    </row>
    <row r="157" spans="2:5" s="281" customFormat="1">
      <c r="B157" s="282"/>
      <c r="C157" s="279"/>
      <c r="D157" s="279"/>
      <c r="E157" s="280"/>
    </row>
    <row r="158" spans="2:5" s="281" customFormat="1">
      <c r="B158" s="282"/>
      <c r="C158" s="279"/>
      <c r="D158" s="279"/>
      <c r="E158" s="280"/>
    </row>
    <row r="159" spans="2:5" s="281" customFormat="1">
      <c r="B159" s="191"/>
      <c r="C159" s="165"/>
      <c r="D159" s="273"/>
      <c r="E159" s="280"/>
    </row>
    <row r="160" spans="2:5" s="281" customFormat="1">
      <c r="B160" s="274"/>
      <c r="C160" s="275"/>
      <c r="D160" s="283"/>
      <c r="E160" s="280"/>
    </row>
    <row r="161" spans="2:5" s="281" customFormat="1">
      <c r="B161" s="277"/>
      <c r="C161" s="278"/>
      <c r="D161" s="279"/>
      <c r="E161" s="280"/>
    </row>
    <row r="162" spans="2:5" s="281" customFormat="1">
      <c r="B162" s="282"/>
      <c r="C162" s="279"/>
      <c r="D162" s="279"/>
      <c r="E162" s="280"/>
    </row>
    <row r="163" spans="2:5" s="281" customFormat="1">
      <c r="B163" s="282"/>
      <c r="C163" s="279"/>
      <c r="D163" s="279"/>
      <c r="E163" s="280"/>
    </row>
    <row r="164" spans="2:5" s="281" customFormat="1">
      <c r="B164" s="282"/>
      <c r="C164" s="279"/>
      <c r="D164" s="279"/>
      <c r="E164" s="280"/>
    </row>
    <row r="165" spans="2:5" s="281" customFormat="1">
      <c r="B165" s="191"/>
      <c r="C165" s="165"/>
      <c r="D165" s="273"/>
      <c r="E165" s="280"/>
    </row>
    <row r="166" spans="2:5" s="281" customFormat="1">
      <c r="B166" s="274"/>
      <c r="C166" s="275"/>
      <c r="D166" s="283"/>
      <c r="E166" s="280"/>
    </row>
    <row r="167" spans="2:5" s="281" customFormat="1">
      <c r="B167" s="277"/>
      <c r="C167" s="278"/>
      <c r="D167" s="279"/>
      <c r="E167" s="280"/>
    </row>
    <row r="168" spans="2:5" s="281" customFormat="1">
      <c r="B168" s="282"/>
      <c r="C168" s="279"/>
      <c r="D168" s="279"/>
      <c r="E168" s="280"/>
    </row>
    <row r="169" spans="2:5" s="281" customFormat="1">
      <c r="B169" s="282"/>
      <c r="C169" s="279"/>
      <c r="D169" s="279"/>
      <c r="E169" s="280"/>
    </row>
    <row r="170" spans="2:5" s="281" customFormat="1">
      <c r="B170" s="282"/>
      <c r="C170" s="279"/>
      <c r="D170" s="279"/>
      <c r="E170" s="280"/>
    </row>
    <row r="171" spans="2:5" s="281" customFormat="1">
      <c r="B171" s="191"/>
      <c r="C171" s="165"/>
      <c r="D171" s="273"/>
      <c r="E171" s="280"/>
    </row>
    <row r="172" spans="2:5" s="281" customFormat="1">
      <c r="B172" s="274"/>
      <c r="C172" s="275"/>
      <c r="D172" s="283"/>
      <c r="E172" s="280"/>
    </row>
    <row r="173" spans="2:5" s="281" customFormat="1">
      <c r="B173" s="277"/>
      <c r="C173" s="278"/>
      <c r="D173" s="279"/>
      <c r="E173" s="280"/>
    </row>
    <row r="174" spans="2:5" s="281" customFormat="1">
      <c r="B174" s="282"/>
      <c r="C174" s="279"/>
      <c r="D174" s="279"/>
      <c r="E174" s="280"/>
    </row>
    <row r="175" spans="2:5" s="281" customFormat="1">
      <c r="B175" s="282"/>
      <c r="C175" s="279"/>
      <c r="D175" s="279"/>
      <c r="E175" s="280"/>
    </row>
    <row r="176" spans="2:5" s="281" customFormat="1">
      <c r="B176" s="282"/>
      <c r="C176" s="279"/>
      <c r="D176" s="279"/>
      <c r="E176" s="280"/>
    </row>
    <row r="177" spans="2:5" s="281" customFormat="1">
      <c r="B177" s="191"/>
      <c r="C177" s="165"/>
      <c r="D177" s="273"/>
      <c r="E177" s="280"/>
    </row>
    <row r="178" spans="2:5" s="281" customFormat="1">
      <c r="B178" s="192"/>
      <c r="C178" s="165"/>
      <c r="D178" s="283"/>
      <c r="E178" s="280"/>
    </row>
    <row r="179" spans="2:5" s="281" customFormat="1">
      <c r="B179" s="277"/>
      <c r="C179" s="278"/>
      <c r="D179" s="279"/>
      <c r="E179" s="280"/>
    </row>
    <row r="180" spans="2:5" s="281" customFormat="1">
      <c r="B180" s="282"/>
      <c r="C180" s="279"/>
      <c r="D180" s="279"/>
      <c r="E180" s="280"/>
    </row>
    <row r="181" spans="2:5" s="281" customFormat="1">
      <c r="B181" s="282"/>
      <c r="C181" s="279"/>
      <c r="D181" s="279"/>
      <c r="E181" s="280"/>
    </row>
    <row r="182" spans="2:5" s="281" customFormat="1">
      <c r="B182" s="282"/>
      <c r="C182" s="279"/>
      <c r="D182" s="279"/>
      <c r="E182" s="280"/>
    </row>
    <row r="183" spans="2:5" s="281" customFormat="1">
      <c r="B183" s="191"/>
      <c r="C183" s="165"/>
      <c r="D183" s="273"/>
      <c r="E183" s="280"/>
    </row>
    <row r="184" spans="2:5" s="281" customFormat="1">
      <c r="B184" s="274"/>
      <c r="C184" s="275"/>
      <c r="D184" s="283"/>
      <c r="E184" s="280"/>
    </row>
    <row r="185" spans="2:5" s="281" customFormat="1">
      <c r="B185" s="277"/>
      <c r="C185" s="278"/>
      <c r="D185" s="279"/>
      <c r="E185" s="280"/>
    </row>
    <row r="186" spans="2:5" s="281" customFormat="1">
      <c r="B186" s="282"/>
      <c r="C186" s="279"/>
      <c r="D186" s="279"/>
      <c r="E186" s="280"/>
    </row>
    <row r="187" spans="2:5" s="281" customFormat="1">
      <c r="B187" s="282"/>
      <c r="C187" s="279"/>
      <c r="D187" s="279"/>
      <c r="E187" s="280"/>
    </row>
    <row r="188" spans="2:5" s="281" customFormat="1">
      <c r="B188" s="282"/>
      <c r="C188" s="279"/>
      <c r="D188" s="279"/>
      <c r="E188" s="280"/>
    </row>
    <row r="189" spans="2:5" s="281" customFormat="1">
      <c r="B189" s="191"/>
      <c r="C189" s="165"/>
      <c r="D189" s="273"/>
      <c r="E189" s="280"/>
    </row>
    <row r="190" spans="2:5" s="281" customFormat="1">
      <c r="B190" s="274"/>
      <c r="C190" s="275"/>
      <c r="D190" s="283"/>
      <c r="E190" s="280"/>
    </row>
    <row r="191" spans="2:5" s="281" customFormat="1">
      <c r="B191" s="277"/>
      <c r="C191" s="278"/>
      <c r="D191" s="279"/>
      <c r="E191" s="280"/>
    </row>
    <row r="192" spans="2:5" s="281" customFormat="1">
      <c r="B192" s="282"/>
      <c r="C192" s="279"/>
      <c r="D192" s="279"/>
      <c r="E192" s="280"/>
    </row>
    <row r="193" spans="2:5" s="281" customFormat="1">
      <c r="B193" s="282"/>
      <c r="C193" s="279"/>
      <c r="D193" s="279"/>
      <c r="E193" s="280"/>
    </row>
    <row r="194" spans="2:5" s="281" customFormat="1">
      <c r="B194" s="191"/>
      <c r="C194" s="165"/>
      <c r="D194" s="273"/>
      <c r="E194" s="280"/>
    </row>
    <row r="195" spans="2:5" s="281" customFormat="1">
      <c r="B195" s="274"/>
      <c r="C195" s="275"/>
      <c r="D195" s="283"/>
      <c r="E195" s="280"/>
    </row>
    <row r="196" spans="2:5" s="281" customFormat="1">
      <c r="B196" s="277"/>
      <c r="C196" s="278"/>
      <c r="D196" s="276"/>
      <c r="E196" s="280"/>
    </row>
    <row r="197" spans="2:5" s="281" customFormat="1">
      <c r="B197" s="282"/>
      <c r="C197" s="279"/>
      <c r="D197" s="279"/>
      <c r="E197" s="280"/>
    </row>
    <row r="198" spans="2:5" s="281" customFormat="1">
      <c r="B198" s="282"/>
      <c r="C198" s="279"/>
      <c r="D198" s="279"/>
      <c r="E198" s="280"/>
    </row>
    <row r="199" spans="2:5" s="281" customFormat="1">
      <c r="B199" s="282"/>
      <c r="C199" s="279"/>
      <c r="D199" s="279"/>
      <c r="E199" s="280"/>
    </row>
    <row r="200" spans="2:5" s="281" customFormat="1">
      <c r="B200" s="191"/>
      <c r="C200" s="165"/>
      <c r="D200" s="273"/>
      <c r="E200" s="280"/>
    </row>
    <row r="201" spans="2:5" s="281" customFormat="1">
      <c r="B201" s="274"/>
      <c r="C201" s="275"/>
      <c r="D201" s="283"/>
      <c r="E201" s="280"/>
    </row>
  </sheetData>
  <pageMargins left="0.7" right="0.7" top="0.45" bottom="0.35" header="0.3" footer="0.3"/>
  <pageSetup scale="78" orientation="portrait" horizontalDpi="1200" verticalDpi="1200" r:id="rId1"/>
  <headerFooter>
    <oddFooter>&amp;R&amp;P / &amp;N</oddFooter>
  </headerFooter>
  <drawing r:id="rId2"/>
</worksheet>
</file>

<file path=xl/worksheets/sheet11.xml><?xml version="1.0" encoding="utf-8"?>
<worksheet xmlns="http://schemas.openxmlformats.org/spreadsheetml/2006/main" xmlns:r="http://schemas.openxmlformats.org/officeDocument/2006/relationships">
  <sheetPr>
    <tabColor theme="2" tint="-0.499984740745262"/>
  </sheetPr>
  <dimension ref="A13:N163"/>
  <sheetViews>
    <sheetView workbookViewId="0">
      <selection activeCell="F40" sqref="F40"/>
    </sheetView>
  </sheetViews>
  <sheetFormatPr defaultRowHeight="12.75"/>
  <cols>
    <col min="1" max="1" width="6.140625" style="305" customWidth="1"/>
    <col min="2" max="2" width="13.140625" style="198" customWidth="1"/>
    <col min="3" max="3" width="13.7109375" style="198" customWidth="1"/>
    <col min="4" max="4" width="8.140625" style="198" customWidth="1"/>
    <col min="5" max="5" width="15.28515625" style="291" customWidth="1"/>
    <col min="6" max="6" width="13.85546875" style="291" customWidth="1"/>
    <col min="7" max="7" width="17.140625" style="291" customWidth="1"/>
    <col min="8" max="8" width="14.85546875" style="198" customWidth="1"/>
    <col min="9" max="9" width="15.7109375" style="198" customWidth="1"/>
    <col min="10" max="10" width="15" style="198" customWidth="1"/>
    <col min="11" max="13" width="15.7109375" style="198" customWidth="1"/>
    <col min="14" max="14" width="2.140625" style="199" customWidth="1"/>
    <col min="15" max="15" width="13.7109375" style="198" customWidth="1"/>
    <col min="16" max="20" width="14.42578125" style="198" customWidth="1"/>
    <col min="21" max="16384" width="9.140625" style="198"/>
  </cols>
  <sheetData>
    <row r="13" spans="1:9">
      <c r="E13" s="294"/>
      <c r="F13" s="294"/>
      <c r="G13" s="294"/>
      <c r="H13" s="295"/>
      <c r="I13" s="295"/>
    </row>
    <row r="14" spans="1:9">
      <c r="A14" s="305" t="s">
        <v>234</v>
      </c>
      <c r="B14" s="299" t="s">
        <v>386</v>
      </c>
      <c r="E14" s="296" t="s">
        <v>147</v>
      </c>
      <c r="F14" s="296" t="s">
        <v>148</v>
      </c>
      <c r="G14" s="301"/>
      <c r="H14" s="295"/>
      <c r="I14" s="295"/>
    </row>
    <row r="15" spans="1:9">
      <c r="B15" s="198" t="s">
        <v>387</v>
      </c>
      <c r="E15" s="297"/>
      <c r="F15" s="297"/>
      <c r="G15" s="297"/>
      <c r="H15" s="295"/>
      <c r="I15" s="295"/>
    </row>
    <row r="16" spans="1:9" ht="13.5" thickBot="1">
      <c r="E16" s="292"/>
      <c r="F16" s="292"/>
      <c r="G16" s="297"/>
      <c r="H16" s="295"/>
      <c r="I16" s="295"/>
    </row>
    <row r="17" spans="1:13" ht="13.5" thickTop="1">
      <c r="E17" s="294"/>
      <c r="F17" s="294"/>
      <c r="G17" s="294"/>
      <c r="H17" s="295"/>
      <c r="I17" s="295"/>
    </row>
    <row r="18" spans="1:13">
      <c r="E18" s="294"/>
      <c r="F18" s="294"/>
      <c r="G18" s="294"/>
      <c r="H18" s="295"/>
      <c r="I18" s="295"/>
    </row>
    <row r="19" spans="1:13">
      <c r="A19" s="305" t="s">
        <v>235</v>
      </c>
      <c r="B19" s="299" t="s">
        <v>391</v>
      </c>
      <c r="E19" s="294"/>
      <c r="F19" s="294"/>
      <c r="G19" s="294"/>
      <c r="H19" s="295"/>
      <c r="I19" s="295"/>
    </row>
    <row r="20" spans="1:13">
      <c r="B20" s="198" t="s">
        <v>388</v>
      </c>
      <c r="E20" s="294"/>
      <c r="F20" s="294"/>
      <c r="G20" s="294"/>
      <c r="H20" s="295"/>
      <c r="I20" s="295"/>
    </row>
    <row r="21" spans="1:13">
      <c r="E21" s="294"/>
      <c r="F21" s="294"/>
      <c r="G21" s="294"/>
      <c r="H21" s="295"/>
      <c r="I21" s="295"/>
    </row>
    <row r="22" spans="1:13" ht="15">
      <c r="B22" s="299" t="s">
        <v>112</v>
      </c>
      <c r="E22" s="578" t="s">
        <v>147</v>
      </c>
      <c r="F22" s="578"/>
      <c r="G22" s="578"/>
      <c r="H22" s="579" t="s">
        <v>148</v>
      </c>
      <c r="I22" s="579"/>
      <c r="J22" s="579"/>
    </row>
    <row r="23" spans="1:13">
      <c r="B23" s="290" t="s">
        <v>389</v>
      </c>
      <c r="C23" s="290" t="s">
        <v>390</v>
      </c>
      <c r="D23" s="298" t="s">
        <v>392</v>
      </c>
      <c r="E23" s="302" t="s">
        <v>330</v>
      </c>
      <c r="F23" s="302" t="s">
        <v>393</v>
      </c>
      <c r="G23" s="302" t="s">
        <v>394</v>
      </c>
      <c r="H23" s="302" t="s">
        <v>330</v>
      </c>
      <c r="I23" s="302" t="s">
        <v>393</v>
      </c>
      <c r="J23" s="302" t="s">
        <v>394</v>
      </c>
      <c r="K23" s="294"/>
      <c r="L23" s="294"/>
      <c r="M23" s="294"/>
    </row>
    <row r="24" spans="1:13">
      <c r="C24" s="300"/>
      <c r="D24" s="300"/>
      <c r="E24" s="303"/>
      <c r="F24" s="294"/>
      <c r="G24" s="294">
        <f>E24*F24</f>
        <v>0</v>
      </c>
      <c r="H24" s="303"/>
      <c r="I24" s="294"/>
      <c r="J24" s="294">
        <f>H24*I24</f>
        <v>0</v>
      </c>
      <c r="K24" s="294"/>
      <c r="L24" s="294"/>
      <c r="M24" s="294"/>
    </row>
    <row r="25" spans="1:13">
      <c r="C25" s="300"/>
      <c r="D25" s="300"/>
      <c r="E25" s="303"/>
      <c r="F25" s="294"/>
      <c r="G25" s="294">
        <f t="shared" ref="G25:G27" si="0">E25*F25</f>
        <v>0</v>
      </c>
      <c r="H25" s="303"/>
      <c r="I25" s="294"/>
      <c r="J25" s="294">
        <f t="shared" ref="J25:J27" si="1">H25*I25</f>
        <v>0</v>
      </c>
      <c r="K25" s="294"/>
      <c r="L25" s="294"/>
      <c r="M25" s="294"/>
    </row>
    <row r="26" spans="1:13">
      <c r="C26" s="300"/>
      <c r="D26" s="300"/>
      <c r="E26" s="303"/>
      <c r="F26" s="294"/>
      <c r="G26" s="294">
        <f t="shared" si="0"/>
        <v>0</v>
      </c>
      <c r="H26" s="303"/>
      <c r="I26" s="294"/>
      <c r="J26" s="294">
        <f t="shared" si="1"/>
        <v>0</v>
      </c>
      <c r="K26" s="294"/>
      <c r="L26" s="294"/>
      <c r="M26" s="294"/>
    </row>
    <row r="27" spans="1:13">
      <c r="C27" s="300"/>
      <c r="D27" s="300"/>
      <c r="E27" s="303"/>
      <c r="F27" s="294"/>
      <c r="G27" s="294">
        <f t="shared" si="0"/>
        <v>0</v>
      </c>
      <c r="H27" s="303"/>
      <c r="I27" s="294"/>
      <c r="J27" s="294">
        <f t="shared" si="1"/>
        <v>0</v>
      </c>
      <c r="K27" s="294"/>
      <c r="L27" s="294"/>
      <c r="M27" s="294"/>
    </row>
    <row r="28" spans="1:13" ht="13.5" thickBot="1">
      <c r="E28" s="304">
        <f>SUM(E24:E27)</f>
        <v>0</v>
      </c>
      <c r="F28" s="293"/>
      <c r="G28" s="293">
        <f>SUM(G24:G27)</f>
        <v>0</v>
      </c>
      <c r="H28" s="304">
        <f>SUM(H24:H27)</f>
        <v>0</v>
      </c>
      <c r="I28" s="293"/>
      <c r="J28" s="293">
        <f>SUM(J24:J27)</f>
        <v>0</v>
      </c>
      <c r="K28" s="297"/>
      <c r="L28" s="297"/>
      <c r="M28" s="297"/>
    </row>
    <row r="29" spans="1:13" ht="13.5" thickTop="1">
      <c r="E29" s="294"/>
      <c r="F29" s="294"/>
      <c r="G29" s="294"/>
      <c r="H29" s="295"/>
      <c r="I29" s="295"/>
    </row>
    <row r="30" spans="1:13" ht="15">
      <c r="B30" s="299" t="s">
        <v>311</v>
      </c>
      <c r="E30" s="578" t="s">
        <v>147</v>
      </c>
      <c r="F30" s="578"/>
      <c r="G30" s="578"/>
      <c r="H30" s="579" t="s">
        <v>148</v>
      </c>
      <c r="I30" s="579"/>
      <c r="J30" s="579"/>
    </row>
    <row r="31" spans="1:13">
      <c r="B31" s="290" t="s">
        <v>389</v>
      </c>
      <c r="C31" s="290" t="s">
        <v>390</v>
      </c>
      <c r="D31" s="298" t="s">
        <v>392</v>
      </c>
      <c r="E31" s="302" t="s">
        <v>330</v>
      </c>
      <c r="F31" s="302" t="s">
        <v>393</v>
      </c>
      <c r="G31" s="302" t="s">
        <v>394</v>
      </c>
      <c r="H31" s="302" t="s">
        <v>330</v>
      </c>
      <c r="I31" s="302" t="s">
        <v>393</v>
      </c>
      <c r="J31" s="302" t="s">
        <v>394</v>
      </c>
    </row>
    <row r="32" spans="1:13">
      <c r="C32" s="300"/>
      <c r="D32" s="300"/>
      <c r="E32" s="303"/>
      <c r="F32" s="294"/>
      <c r="G32" s="294">
        <f>E32*F32</f>
        <v>0</v>
      </c>
      <c r="H32" s="303"/>
      <c r="I32" s="294"/>
      <c r="J32" s="294">
        <f>H32*I32</f>
        <v>0</v>
      </c>
    </row>
    <row r="33" spans="2:10">
      <c r="C33" s="300"/>
      <c r="D33" s="300"/>
      <c r="E33" s="303"/>
      <c r="F33" s="294"/>
      <c r="G33" s="294">
        <f t="shared" ref="G33:G35" si="2">E33*F33</f>
        <v>0</v>
      </c>
      <c r="H33" s="303"/>
      <c r="I33" s="294"/>
      <c r="J33" s="294">
        <f t="shared" ref="J33:J35" si="3">H33*I33</f>
        <v>0</v>
      </c>
    </row>
    <row r="34" spans="2:10">
      <c r="C34" s="300"/>
      <c r="D34" s="300"/>
      <c r="E34" s="303"/>
      <c r="F34" s="294"/>
      <c r="G34" s="294">
        <f t="shared" si="2"/>
        <v>0</v>
      </c>
      <c r="H34" s="303"/>
      <c r="I34" s="294"/>
      <c r="J34" s="294">
        <f t="shared" si="3"/>
        <v>0</v>
      </c>
    </row>
    <row r="35" spans="2:10">
      <c r="C35" s="300"/>
      <c r="D35" s="300"/>
      <c r="E35" s="303"/>
      <c r="F35" s="294"/>
      <c r="G35" s="294">
        <f t="shared" si="2"/>
        <v>0</v>
      </c>
      <c r="H35" s="303"/>
      <c r="I35" s="294"/>
      <c r="J35" s="294">
        <f t="shared" si="3"/>
        <v>0</v>
      </c>
    </row>
    <row r="36" spans="2:10" ht="13.5" thickBot="1">
      <c r="E36" s="304">
        <f>SUM(E32:E35)</f>
        <v>0</v>
      </c>
      <c r="F36" s="293"/>
      <c r="G36" s="293">
        <f>SUM(G32:G35)</f>
        <v>0</v>
      </c>
      <c r="H36" s="304">
        <f>SUM(H32:H35)</f>
        <v>0</v>
      </c>
      <c r="I36" s="293"/>
      <c r="J36" s="293">
        <f>SUM(J32:J35)</f>
        <v>0</v>
      </c>
    </row>
    <row r="37" spans="2:10" ht="13.5" thickTop="1">
      <c r="E37" s="294"/>
      <c r="F37" s="294"/>
      <c r="G37" s="294"/>
      <c r="H37" s="295"/>
      <c r="I37" s="295"/>
    </row>
    <row r="38" spans="2:10" ht="15">
      <c r="B38" s="299" t="s">
        <v>32</v>
      </c>
      <c r="E38" s="578" t="s">
        <v>147</v>
      </c>
      <c r="F38" s="578"/>
      <c r="G38" s="578"/>
      <c r="H38" s="579" t="s">
        <v>148</v>
      </c>
      <c r="I38" s="579"/>
      <c r="J38" s="579"/>
    </row>
    <row r="39" spans="2:10">
      <c r="B39" s="290" t="s">
        <v>389</v>
      </c>
      <c r="C39" s="290" t="s">
        <v>390</v>
      </c>
      <c r="D39" s="298" t="s">
        <v>392</v>
      </c>
      <c r="E39" s="302" t="s">
        <v>330</v>
      </c>
      <c r="F39" s="302" t="s">
        <v>393</v>
      </c>
      <c r="G39" s="302" t="s">
        <v>394</v>
      </c>
      <c r="H39" s="302" t="s">
        <v>330</v>
      </c>
      <c r="I39" s="302" t="s">
        <v>393</v>
      </c>
      <c r="J39" s="302" t="s">
        <v>394</v>
      </c>
    </row>
    <row r="40" spans="2:10">
      <c r="C40" s="300"/>
      <c r="D40" s="300"/>
      <c r="E40" s="303"/>
      <c r="F40" s="294"/>
      <c r="G40" s="294">
        <f>E40*F40</f>
        <v>0</v>
      </c>
      <c r="H40" s="303"/>
      <c r="I40" s="294"/>
      <c r="J40" s="294">
        <f>H40*I40</f>
        <v>0</v>
      </c>
    </row>
    <row r="41" spans="2:10">
      <c r="C41" s="300"/>
      <c r="D41" s="300"/>
      <c r="E41" s="303"/>
      <c r="F41" s="294"/>
      <c r="G41" s="294">
        <f t="shared" ref="G41:G43" si="4">E41*F41</f>
        <v>0</v>
      </c>
      <c r="H41" s="303"/>
      <c r="I41" s="294"/>
      <c r="J41" s="294">
        <f t="shared" ref="J41:J43" si="5">H41*I41</f>
        <v>0</v>
      </c>
    </row>
    <row r="42" spans="2:10">
      <c r="C42" s="300"/>
      <c r="D42" s="300"/>
      <c r="E42" s="303"/>
      <c r="F42" s="294"/>
      <c r="G42" s="294">
        <f t="shared" si="4"/>
        <v>0</v>
      </c>
      <c r="H42" s="303"/>
      <c r="I42" s="294"/>
      <c r="J42" s="294">
        <f t="shared" si="5"/>
        <v>0</v>
      </c>
    </row>
    <row r="43" spans="2:10">
      <c r="C43" s="300"/>
      <c r="D43" s="300"/>
      <c r="E43" s="303"/>
      <c r="F43" s="294"/>
      <c r="G43" s="294">
        <f t="shared" si="4"/>
        <v>0</v>
      </c>
      <c r="H43" s="303"/>
      <c r="I43" s="294"/>
      <c r="J43" s="294">
        <f t="shared" si="5"/>
        <v>0</v>
      </c>
    </row>
    <row r="44" spans="2:10" ht="13.5" thickBot="1">
      <c r="E44" s="304">
        <f>SUM(E40:E43)</f>
        <v>0</v>
      </c>
      <c r="F44" s="293"/>
      <c r="G44" s="293">
        <f>SUM(G40:G43)</f>
        <v>0</v>
      </c>
      <c r="H44" s="304">
        <f>SUM(H40:H43)</f>
        <v>0</v>
      </c>
      <c r="I44" s="293"/>
      <c r="J44" s="293">
        <f>SUM(J40:J43)</f>
        <v>0</v>
      </c>
    </row>
    <row r="45" spans="2:10" ht="13.5" thickTop="1"/>
    <row r="46" spans="2:10" ht="15">
      <c r="B46" s="299" t="s">
        <v>33</v>
      </c>
      <c r="E46" s="578" t="s">
        <v>147</v>
      </c>
      <c r="F46" s="578"/>
      <c r="G46" s="578"/>
      <c r="H46" s="579" t="s">
        <v>148</v>
      </c>
      <c r="I46" s="579"/>
      <c r="J46" s="579"/>
    </row>
    <row r="47" spans="2:10">
      <c r="B47" s="290" t="s">
        <v>389</v>
      </c>
      <c r="C47" s="290" t="s">
        <v>390</v>
      </c>
      <c r="D47" s="298" t="s">
        <v>392</v>
      </c>
      <c r="E47" s="302" t="s">
        <v>330</v>
      </c>
      <c r="F47" s="302" t="s">
        <v>393</v>
      </c>
      <c r="G47" s="302" t="s">
        <v>394</v>
      </c>
      <c r="H47" s="302" t="s">
        <v>330</v>
      </c>
      <c r="I47" s="302" t="s">
        <v>393</v>
      </c>
      <c r="J47" s="302" t="s">
        <v>394</v>
      </c>
    </row>
    <row r="48" spans="2:10">
      <c r="C48" s="300"/>
      <c r="D48" s="300"/>
      <c r="E48" s="303"/>
      <c r="F48" s="294"/>
      <c r="G48" s="294">
        <f>E48*F48</f>
        <v>0</v>
      </c>
      <c r="H48" s="303"/>
      <c r="I48" s="294"/>
      <c r="J48" s="294">
        <f>H48*I48</f>
        <v>0</v>
      </c>
    </row>
    <row r="49" spans="2:10">
      <c r="C49" s="300"/>
      <c r="D49" s="300"/>
      <c r="E49" s="303"/>
      <c r="F49" s="294"/>
      <c r="G49" s="294">
        <f t="shared" ref="G49:G51" si="6">E49*F49</f>
        <v>0</v>
      </c>
      <c r="H49" s="303"/>
      <c r="I49" s="294"/>
      <c r="J49" s="294">
        <f t="shared" ref="J49:J51" si="7">H49*I49</f>
        <v>0</v>
      </c>
    </row>
    <row r="50" spans="2:10">
      <c r="C50" s="300"/>
      <c r="D50" s="300"/>
      <c r="E50" s="303"/>
      <c r="F50" s="294"/>
      <c r="G50" s="294">
        <f t="shared" si="6"/>
        <v>0</v>
      </c>
      <c r="H50" s="303"/>
      <c r="I50" s="294"/>
      <c r="J50" s="294">
        <f t="shared" si="7"/>
        <v>0</v>
      </c>
    </row>
    <row r="51" spans="2:10">
      <c r="C51" s="300"/>
      <c r="D51" s="300"/>
      <c r="E51" s="303"/>
      <c r="F51" s="294"/>
      <c r="G51" s="294">
        <f t="shared" si="6"/>
        <v>0</v>
      </c>
      <c r="H51" s="303"/>
      <c r="I51" s="294"/>
      <c r="J51" s="294">
        <f t="shared" si="7"/>
        <v>0</v>
      </c>
    </row>
    <row r="52" spans="2:10" ht="13.5" thickBot="1">
      <c r="E52" s="304">
        <f>SUM(E48:E51)</f>
        <v>0</v>
      </c>
      <c r="F52" s="293"/>
      <c r="G52" s="293">
        <f>SUM(G48:G51)</f>
        <v>0</v>
      </c>
      <c r="H52" s="304">
        <f>SUM(H48:H51)</f>
        <v>0</v>
      </c>
      <c r="I52" s="293"/>
      <c r="J52" s="293">
        <f>SUM(J48:J51)</f>
        <v>0</v>
      </c>
    </row>
    <row r="53" spans="2:10" ht="13.5" thickTop="1"/>
    <row r="54" spans="2:10" ht="15">
      <c r="B54" s="299" t="s">
        <v>316</v>
      </c>
      <c r="E54" s="578" t="s">
        <v>147</v>
      </c>
      <c r="F54" s="578"/>
      <c r="G54" s="578"/>
      <c r="H54" s="579" t="s">
        <v>148</v>
      </c>
      <c r="I54" s="579"/>
      <c r="J54" s="579"/>
    </row>
    <row r="55" spans="2:10">
      <c r="B55" s="290" t="s">
        <v>389</v>
      </c>
      <c r="C55" s="290" t="s">
        <v>390</v>
      </c>
      <c r="D55" s="298" t="s">
        <v>392</v>
      </c>
      <c r="E55" s="302" t="s">
        <v>330</v>
      </c>
      <c r="F55" s="302" t="s">
        <v>393</v>
      </c>
      <c r="G55" s="302" t="s">
        <v>394</v>
      </c>
      <c r="H55" s="302" t="s">
        <v>330</v>
      </c>
      <c r="I55" s="302" t="s">
        <v>393</v>
      </c>
      <c r="J55" s="302" t="s">
        <v>394</v>
      </c>
    </row>
    <row r="56" spans="2:10">
      <c r="C56" s="300"/>
      <c r="D56" s="300"/>
      <c r="E56" s="303"/>
      <c r="F56" s="294"/>
      <c r="G56" s="294">
        <f>E56*F56</f>
        <v>0</v>
      </c>
      <c r="H56" s="303"/>
      <c r="I56" s="294"/>
      <c r="J56" s="294">
        <f>H56*I56</f>
        <v>0</v>
      </c>
    </row>
    <row r="57" spans="2:10">
      <c r="C57" s="300"/>
      <c r="D57" s="300"/>
      <c r="E57" s="303"/>
      <c r="F57" s="294"/>
      <c r="G57" s="294">
        <f t="shared" ref="G57:G59" si="8">E57*F57</f>
        <v>0</v>
      </c>
      <c r="H57" s="303"/>
      <c r="I57" s="294"/>
      <c r="J57" s="294">
        <f t="shared" ref="J57:J59" si="9">H57*I57</f>
        <v>0</v>
      </c>
    </row>
    <row r="58" spans="2:10">
      <c r="C58" s="300"/>
      <c r="D58" s="300"/>
      <c r="E58" s="303"/>
      <c r="F58" s="294"/>
      <c r="G58" s="294">
        <f t="shared" si="8"/>
        <v>0</v>
      </c>
      <c r="H58" s="303"/>
      <c r="I58" s="294"/>
      <c r="J58" s="294">
        <f t="shared" si="9"/>
        <v>0</v>
      </c>
    </row>
    <row r="59" spans="2:10">
      <c r="C59" s="300"/>
      <c r="D59" s="300"/>
      <c r="E59" s="303"/>
      <c r="F59" s="294"/>
      <c r="G59" s="294">
        <f t="shared" si="8"/>
        <v>0</v>
      </c>
      <c r="H59" s="303"/>
      <c r="I59" s="294"/>
      <c r="J59" s="294">
        <f t="shared" si="9"/>
        <v>0</v>
      </c>
    </row>
    <row r="60" spans="2:10" ht="13.5" thickBot="1">
      <c r="E60" s="304">
        <f>SUM(E56:E59)</f>
        <v>0</v>
      </c>
      <c r="F60" s="293"/>
      <c r="G60" s="293">
        <f>SUM(G56:G59)</f>
        <v>0</v>
      </c>
      <c r="H60" s="304">
        <f>SUM(H56:H59)</f>
        <v>0</v>
      </c>
      <c r="I60" s="293"/>
      <c r="J60" s="293">
        <f>SUM(J56:J59)</f>
        <v>0</v>
      </c>
    </row>
    <row r="61" spans="2:10" ht="13.5" thickTop="1"/>
    <row r="62" spans="2:10" ht="15">
      <c r="B62" s="299" t="s">
        <v>37</v>
      </c>
      <c r="E62" s="578" t="s">
        <v>147</v>
      </c>
      <c r="F62" s="578"/>
      <c r="G62" s="578"/>
      <c r="H62" s="579" t="s">
        <v>148</v>
      </c>
      <c r="I62" s="579"/>
      <c r="J62" s="579"/>
    </row>
    <row r="63" spans="2:10">
      <c r="B63" s="290" t="s">
        <v>389</v>
      </c>
      <c r="C63" s="290" t="s">
        <v>390</v>
      </c>
      <c r="D63" s="298" t="s">
        <v>392</v>
      </c>
      <c r="E63" s="302" t="s">
        <v>330</v>
      </c>
      <c r="F63" s="302" t="s">
        <v>393</v>
      </c>
      <c r="G63" s="302" t="s">
        <v>394</v>
      </c>
      <c r="H63" s="302" t="s">
        <v>330</v>
      </c>
      <c r="I63" s="302" t="s">
        <v>393</v>
      </c>
      <c r="J63" s="302" t="s">
        <v>394</v>
      </c>
    </row>
    <row r="64" spans="2:10">
      <c r="C64" s="300"/>
      <c r="D64" s="300"/>
      <c r="E64" s="303"/>
      <c r="F64" s="294"/>
      <c r="G64" s="294">
        <f>E64*F64</f>
        <v>0</v>
      </c>
      <c r="H64" s="303"/>
      <c r="I64" s="294"/>
      <c r="J64" s="294">
        <f>H64*I64</f>
        <v>0</v>
      </c>
    </row>
    <row r="65" spans="1:14">
      <c r="C65" s="300"/>
      <c r="D65" s="300"/>
      <c r="E65" s="303"/>
      <c r="F65" s="294"/>
      <c r="G65" s="294">
        <f t="shared" ref="G65:G67" si="10">E65*F65</f>
        <v>0</v>
      </c>
      <c r="H65" s="303"/>
      <c r="I65" s="294"/>
      <c r="J65" s="294">
        <f t="shared" ref="J65:J67" si="11">H65*I65</f>
        <v>0</v>
      </c>
    </row>
    <row r="66" spans="1:14">
      <c r="C66" s="300"/>
      <c r="D66" s="300"/>
      <c r="E66" s="303"/>
      <c r="F66" s="294"/>
      <c r="G66" s="294">
        <f t="shared" si="10"/>
        <v>0</v>
      </c>
      <c r="H66" s="303"/>
      <c r="I66" s="294"/>
      <c r="J66" s="294">
        <f t="shared" si="11"/>
        <v>0</v>
      </c>
    </row>
    <row r="67" spans="1:14">
      <c r="C67" s="300"/>
      <c r="D67" s="300"/>
      <c r="E67" s="303"/>
      <c r="F67" s="294"/>
      <c r="G67" s="294">
        <f t="shared" si="10"/>
        <v>0</v>
      </c>
      <c r="H67" s="303"/>
      <c r="I67" s="294"/>
      <c r="J67" s="294">
        <f t="shared" si="11"/>
        <v>0</v>
      </c>
    </row>
    <row r="68" spans="1:14" ht="13.5" thickBot="1">
      <c r="E68" s="304">
        <f>SUM(E64:E67)</f>
        <v>0</v>
      </c>
      <c r="F68" s="293"/>
      <c r="G68" s="293">
        <f>SUM(G64:G67)</f>
        <v>0</v>
      </c>
      <c r="H68" s="304">
        <f>SUM(H64:H67)</f>
        <v>0</v>
      </c>
      <c r="I68" s="293"/>
      <c r="J68" s="293">
        <f>SUM(J64:J67)</f>
        <v>0</v>
      </c>
    </row>
    <row r="69" spans="1:14" s="295" customFormat="1" ht="13.5" thickTop="1">
      <c r="A69" s="311"/>
      <c r="E69" s="312"/>
      <c r="F69" s="297"/>
      <c r="G69" s="297"/>
      <c r="H69" s="312"/>
      <c r="I69" s="297"/>
      <c r="J69" s="297"/>
      <c r="N69" s="199"/>
    </row>
    <row r="70" spans="1:14" ht="15">
      <c r="B70" s="299" t="s">
        <v>34</v>
      </c>
      <c r="E70" s="578" t="s">
        <v>147</v>
      </c>
      <c r="F70" s="578"/>
      <c r="G70" s="578"/>
      <c r="H70" s="579" t="s">
        <v>148</v>
      </c>
      <c r="I70" s="579"/>
      <c r="J70" s="579"/>
    </row>
    <row r="71" spans="1:14">
      <c r="B71" s="290" t="s">
        <v>389</v>
      </c>
      <c r="C71" s="290" t="s">
        <v>390</v>
      </c>
      <c r="D71" s="298" t="s">
        <v>392</v>
      </c>
      <c r="E71" s="302" t="s">
        <v>330</v>
      </c>
      <c r="F71" s="302" t="s">
        <v>393</v>
      </c>
      <c r="G71" s="302" t="s">
        <v>394</v>
      </c>
      <c r="H71" s="302" t="s">
        <v>330</v>
      </c>
      <c r="I71" s="302" t="s">
        <v>393</v>
      </c>
      <c r="J71" s="302" t="s">
        <v>394</v>
      </c>
    </row>
    <row r="72" spans="1:14">
      <c r="C72" s="300"/>
      <c r="D72" s="300"/>
      <c r="E72" s="303"/>
      <c r="F72" s="294"/>
      <c r="G72" s="294">
        <f>E72*F72</f>
        <v>0</v>
      </c>
      <c r="H72" s="303"/>
      <c r="I72" s="294"/>
      <c r="J72" s="294">
        <f>H72*I72</f>
        <v>0</v>
      </c>
    </row>
    <row r="73" spans="1:14">
      <c r="C73" s="300"/>
      <c r="D73" s="300"/>
      <c r="E73" s="303"/>
      <c r="F73" s="294"/>
      <c r="G73" s="294">
        <f t="shared" ref="G73:G75" si="12">E73*F73</f>
        <v>0</v>
      </c>
      <c r="H73" s="303"/>
      <c r="I73" s="294"/>
      <c r="J73" s="294">
        <f t="shared" ref="J73:J75" si="13">H73*I73</f>
        <v>0</v>
      </c>
    </row>
    <row r="74" spans="1:14">
      <c r="C74" s="300"/>
      <c r="D74" s="300"/>
      <c r="E74" s="303"/>
      <c r="F74" s="294"/>
      <c r="G74" s="294">
        <f t="shared" si="12"/>
        <v>0</v>
      </c>
      <c r="H74" s="303"/>
      <c r="I74" s="294"/>
      <c r="J74" s="294">
        <f t="shared" si="13"/>
        <v>0</v>
      </c>
    </row>
    <row r="75" spans="1:14">
      <c r="C75" s="300"/>
      <c r="D75" s="300"/>
      <c r="E75" s="303"/>
      <c r="F75" s="294"/>
      <c r="G75" s="294">
        <f t="shared" si="12"/>
        <v>0</v>
      </c>
      <c r="H75" s="303"/>
      <c r="I75" s="294"/>
      <c r="J75" s="294">
        <f t="shared" si="13"/>
        <v>0</v>
      </c>
    </row>
    <row r="76" spans="1:14" ht="13.5" thickBot="1">
      <c r="E76" s="304">
        <f>SUM(E72:E75)</f>
        <v>0</v>
      </c>
      <c r="F76" s="293"/>
      <c r="G76" s="293">
        <f>SUM(G72:G75)</f>
        <v>0</v>
      </c>
      <c r="H76" s="304">
        <f>SUM(H72:H75)</f>
        <v>0</v>
      </c>
      <c r="I76" s="293"/>
      <c r="J76" s="293">
        <f>SUM(J72:J75)</f>
        <v>0</v>
      </c>
    </row>
    <row r="77" spans="1:14" ht="13.5" thickTop="1"/>
    <row r="78" spans="1:14" ht="15">
      <c r="B78" s="299" t="s">
        <v>36</v>
      </c>
      <c r="E78" s="578" t="s">
        <v>147</v>
      </c>
      <c r="F78" s="578"/>
      <c r="G78" s="578"/>
      <c r="H78" s="579" t="s">
        <v>148</v>
      </c>
      <c r="I78" s="579"/>
      <c r="J78" s="579"/>
    </row>
    <row r="79" spans="1:14">
      <c r="B79" s="290" t="s">
        <v>389</v>
      </c>
      <c r="C79" s="290" t="s">
        <v>390</v>
      </c>
      <c r="D79" s="298" t="s">
        <v>392</v>
      </c>
      <c r="E79" s="302" t="s">
        <v>330</v>
      </c>
      <c r="F79" s="302" t="s">
        <v>393</v>
      </c>
      <c r="G79" s="302" t="s">
        <v>394</v>
      </c>
      <c r="H79" s="302" t="s">
        <v>330</v>
      </c>
      <c r="I79" s="302" t="s">
        <v>393</v>
      </c>
      <c r="J79" s="302" t="s">
        <v>394</v>
      </c>
    </row>
    <row r="80" spans="1:14">
      <c r="C80" s="300"/>
      <c r="D80" s="300"/>
      <c r="E80" s="303"/>
      <c r="F80" s="294"/>
      <c r="G80" s="294">
        <f>E80*F80</f>
        <v>0</v>
      </c>
      <c r="H80" s="303"/>
      <c r="I80" s="294"/>
      <c r="J80" s="294">
        <f>H80*I80</f>
        <v>0</v>
      </c>
    </row>
    <row r="81" spans="2:10">
      <c r="C81" s="300"/>
      <c r="D81" s="300"/>
      <c r="E81" s="303"/>
      <c r="F81" s="294"/>
      <c r="G81" s="294">
        <f t="shared" ref="G81:G83" si="14">E81*F81</f>
        <v>0</v>
      </c>
      <c r="H81" s="303"/>
      <c r="I81" s="294"/>
      <c r="J81" s="294">
        <f t="shared" ref="J81:J83" si="15">H81*I81</f>
        <v>0</v>
      </c>
    </row>
    <row r="82" spans="2:10">
      <c r="C82" s="300"/>
      <c r="D82" s="300"/>
      <c r="E82" s="303"/>
      <c r="F82" s="294"/>
      <c r="G82" s="294">
        <f t="shared" si="14"/>
        <v>0</v>
      </c>
      <c r="H82" s="303"/>
      <c r="I82" s="294"/>
      <c r="J82" s="294">
        <f t="shared" si="15"/>
        <v>0</v>
      </c>
    </row>
    <row r="83" spans="2:10">
      <c r="C83" s="300"/>
      <c r="D83" s="300"/>
      <c r="E83" s="303"/>
      <c r="F83" s="294"/>
      <c r="G83" s="294">
        <f t="shared" si="14"/>
        <v>0</v>
      </c>
      <c r="H83" s="303"/>
      <c r="I83" s="294"/>
      <c r="J83" s="294">
        <f t="shared" si="15"/>
        <v>0</v>
      </c>
    </row>
    <row r="84" spans="2:10" ht="13.5" thickBot="1">
      <c r="E84" s="304">
        <f>SUM(E80:E83)</f>
        <v>0</v>
      </c>
      <c r="F84" s="293"/>
      <c r="G84" s="293">
        <f>SUM(G80:G83)</f>
        <v>0</v>
      </c>
      <c r="H84" s="304">
        <f>SUM(H80:H83)</f>
        <v>0</v>
      </c>
      <c r="I84" s="293"/>
      <c r="J84" s="293">
        <f>SUM(J80:J83)</f>
        <v>0</v>
      </c>
    </row>
    <row r="85" spans="2:10" ht="13.5" thickTop="1"/>
    <row r="86" spans="2:10" ht="15">
      <c r="B86" s="299" t="s">
        <v>227</v>
      </c>
      <c r="E86" s="578" t="s">
        <v>147</v>
      </c>
      <c r="F86" s="578"/>
      <c r="G86" s="578"/>
      <c r="H86" s="579" t="s">
        <v>148</v>
      </c>
      <c r="I86" s="579"/>
      <c r="J86" s="579"/>
    </row>
    <row r="87" spans="2:10">
      <c r="B87" s="290" t="s">
        <v>389</v>
      </c>
      <c r="C87" s="290" t="s">
        <v>390</v>
      </c>
      <c r="D87" s="298" t="s">
        <v>392</v>
      </c>
      <c r="E87" s="302" t="s">
        <v>330</v>
      </c>
      <c r="F87" s="302" t="s">
        <v>393</v>
      </c>
      <c r="G87" s="302" t="s">
        <v>394</v>
      </c>
      <c r="H87" s="302" t="s">
        <v>330</v>
      </c>
      <c r="I87" s="302" t="s">
        <v>393</v>
      </c>
      <c r="J87" s="302" t="s">
        <v>394</v>
      </c>
    </row>
    <row r="88" spans="2:10">
      <c r="C88" s="300"/>
      <c r="D88" s="300"/>
      <c r="E88" s="303"/>
      <c r="F88" s="294"/>
      <c r="G88" s="294">
        <f>E88*F88</f>
        <v>0</v>
      </c>
      <c r="H88" s="303"/>
      <c r="I88" s="294"/>
      <c r="J88" s="294">
        <f>H88*I88</f>
        <v>0</v>
      </c>
    </row>
    <row r="89" spans="2:10">
      <c r="C89" s="300"/>
      <c r="D89" s="300"/>
      <c r="E89" s="303"/>
      <c r="F89" s="294"/>
      <c r="G89" s="294">
        <f t="shared" ref="G89:G91" si="16">E89*F89</f>
        <v>0</v>
      </c>
      <c r="H89" s="303"/>
      <c r="I89" s="294"/>
      <c r="J89" s="294">
        <f t="shared" ref="J89:J91" si="17">H89*I89</f>
        <v>0</v>
      </c>
    </row>
    <row r="90" spans="2:10">
      <c r="C90" s="300"/>
      <c r="D90" s="300"/>
      <c r="E90" s="303"/>
      <c r="F90" s="294"/>
      <c r="G90" s="294">
        <f t="shared" si="16"/>
        <v>0</v>
      </c>
      <c r="H90" s="303"/>
      <c r="I90" s="294"/>
      <c r="J90" s="294">
        <f t="shared" si="17"/>
        <v>0</v>
      </c>
    </row>
    <row r="91" spans="2:10">
      <c r="C91" s="300"/>
      <c r="D91" s="300"/>
      <c r="E91" s="303"/>
      <c r="F91" s="294"/>
      <c r="G91" s="294">
        <f t="shared" si="16"/>
        <v>0</v>
      </c>
      <c r="H91" s="303"/>
      <c r="I91" s="294"/>
      <c r="J91" s="294">
        <f t="shared" si="17"/>
        <v>0</v>
      </c>
    </row>
    <row r="92" spans="2:10" ht="13.5" thickBot="1">
      <c r="E92" s="304">
        <f>SUM(E88:E91)</f>
        <v>0</v>
      </c>
      <c r="F92" s="293"/>
      <c r="G92" s="293">
        <f>SUM(G88:G91)</f>
        <v>0</v>
      </c>
      <c r="H92" s="304">
        <f>SUM(H88:H91)</f>
        <v>0</v>
      </c>
      <c r="I92" s="293"/>
      <c r="J92" s="293">
        <f>SUM(J88:J91)</f>
        <v>0</v>
      </c>
    </row>
    <row r="93" spans="2:10" ht="13.5" thickTop="1"/>
    <row r="94" spans="2:10" ht="15">
      <c r="B94" s="299" t="s">
        <v>114</v>
      </c>
      <c r="E94" s="578" t="s">
        <v>147</v>
      </c>
      <c r="F94" s="578"/>
      <c r="G94" s="578"/>
      <c r="H94" s="579" t="s">
        <v>148</v>
      </c>
      <c r="I94" s="579"/>
      <c r="J94" s="579"/>
    </row>
    <row r="95" spans="2:10">
      <c r="B95" s="290" t="s">
        <v>389</v>
      </c>
      <c r="C95" s="290" t="s">
        <v>390</v>
      </c>
      <c r="D95" s="298" t="s">
        <v>392</v>
      </c>
      <c r="E95" s="302" t="s">
        <v>330</v>
      </c>
      <c r="F95" s="302" t="s">
        <v>393</v>
      </c>
      <c r="G95" s="302" t="s">
        <v>394</v>
      </c>
      <c r="H95" s="302" t="s">
        <v>330</v>
      </c>
      <c r="I95" s="302" t="s">
        <v>393</v>
      </c>
      <c r="J95" s="302" t="s">
        <v>394</v>
      </c>
    </row>
    <row r="96" spans="2:10">
      <c r="C96" s="300"/>
      <c r="D96" s="300"/>
      <c r="E96" s="303"/>
      <c r="F96" s="294"/>
      <c r="G96" s="294">
        <f>E96*F96</f>
        <v>0</v>
      </c>
      <c r="H96" s="303"/>
      <c r="I96" s="294"/>
      <c r="J96" s="294">
        <f>H96*I96</f>
        <v>0</v>
      </c>
    </row>
    <row r="97" spans="2:10">
      <c r="C97" s="300"/>
      <c r="D97" s="300"/>
      <c r="E97" s="303"/>
      <c r="F97" s="294"/>
      <c r="G97" s="294">
        <f t="shared" ref="G97:G99" si="18">E97*F97</f>
        <v>0</v>
      </c>
      <c r="H97" s="303"/>
      <c r="I97" s="294"/>
      <c r="J97" s="294">
        <f t="shared" ref="J97:J99" si="19">H97*I97</f>
        <v>0</v>
      </c>
    </row>
    <row r="98" spans="2:10">
      <c r="C98" s="300"/>
      <c r="D98" s="300"/>
      <c r="E98" s="303"/>
      <c r="F98" s="294"/>
      <c r="G98" s="294">
        <f t="shared" si="18"/>
        <v>0</v>
      </c>
      <c r="H98" s="303"/>
      <c r="I98" s="294"/>
      <c r="J98" s="294">
        <f t="shared" si="19"/>
        <v>0</v>
      </c>
    </row>
    <row r="99" spans="2:10">
      <c r="C99" s="300"/>
      <c r="D99" s="300"/>
      <c r="E99" s="303"/>
      <c r="F99" s="294"/>
      <c r="G99" s="294">
        <f t="shared" si="18"/>
        <v>0</v>
      </c>
      <c r="H99" s="303"/>
      <c r="I99" s="294"/>
      <c r="J99" s="294">
        <f t="shared" si="19"/>
        <v>0</v>
      </c>
    </row>
    <row r="100" spans="2:10" ht="13.5" thickBot="1">
      <c r="E100" s="304">
        <f>SUM(E96:E99)</f>
        <v>0</v>
      </c>
      <c r="F100" s="293"/>
      <c r="G100" s="293">
        <f>SUM(G96:G99)</f>
        <v>0</v>
      </c>
      <c r="H100" s="304">
        <f>SUM(H96:H99)</f>
        <v>0</v>
      </c>
      <c r="I100" s="293"/>
      <c r="J100" s="293">
        <f>SUM(J96:J99)</f>
        <v>0</v>
      </c>
    </row>
    <row r="101" spans="2:10" ht="13.5" thickTop="1"/>
    <row r="102" spans="2:10" ht="15">
      <c r="B102" s="299" t="s">
        <v>117</v>
      </c>
      <c r="E102" s="578" t="s">
        <v>147</v>
      </c>
      <c r="F102" s="578"/>
      <c r="G102" s="578"/>
      <c r="H102" s="579" t="s">
        <v>148</v>
      </c>
      <c r="I102" s="579"/>
      <c r="J102" s="579"/>
    </row>
    <row r="103" spans="2:10">
      <c r="B103" s="290" t="s">
        <v>389</v>
      </c>
      <c r="C103" s="290" t="s">
        <v>390</v>
      </c>
      <c r="D103" s="298" t="s">
        <v>392</v>
      </c>
      <c r="E103" s="302" t="s">
        <v>330</v>
      </c>
      <c r="F103" s="302" t="s">
        <v>393</v>
      </c>
      <c r="G103" s="302" t="s">
        <v>394</v>
      </c>
      <c r="H103" s="302" t="s">
        <v>330</v>
      </c>
      <c r="I103" s="302" t="s">
        <v>393</v>
      </c>
      <c r="J103" s="302" t="s">
        <v>394</v>
      </c>
    </row>
    <row r="104" spans="2:10">
      <c r="C104" s="300"/>
      <c r="D104" s="300"/>
      <c r="E104" s="303"/>
      <c r="F104" s="294"/>
      <c r="G104" s="294">
        <f>E104*F104</f>
        <v>0</v>
      </c>
      <c r="H104" s="303"/>
      <c r="I104" s="294"/>
      <c r="J104" s="294">
        <f>H104*I104</f>
        <v>0</v>
      </c>
    </row>
    <row r="105" spans="2:10">
      <c r="C105" s="300"/>
      <c r="D105" s="300"/>
      <c r="E105" s="303"/>
      <c r="F105" s="294"/>
      <c r="G105" s="294">
        <f t="shared" ref="G105:G107" si="20">E105*F105</f>
        <v>0</v>
      </c>
      <c r="H105" s="303"/>
      <c r="I105" s="294"/>
      <c r="J105" s="294">
        <f t="shared" ref="J105:J107" si="21">H105*I105</f>
        <v>0</v>
      </c>
    </row>
    <row r="106" spans="2:10">
      <c r="C106" s="300"/>
      <c r="D106" s="300"/>
      <c r="E106" s="303"/>
      <c r="F106" s="294"/>
      <c r="G106" s="294">
        <f t="shared" si="20"/>
        <v>0</v>
      </c>
      <c r="H106" s="303"/>
      <c r="I106" s="294"/>
      <c r="J106" s="294">
        <f t="shared" si="21"/>
        <v>0</v>
      </c>
    </row>
    <row r="107" spans="2:10">
      <c r="C107" s="300"/>
      <c r="D107" s="300"/>
      <c r="E107" s="303"/>
      <c r="F107" s="294"/>
      <c r="G107" s="294">
        <f t="shared" si="20"/>
        <v>0</v>
      </c>
      <c r="H107" s="303"/>
      <c r="I107" s="294"/>
      <c r="J107" s="294">
        <f t="shared" si="21"/>
        <v>0</v>
      </c>
    </row>
    <row r="108" spans="2:10" ht="13.5" thickBot="1">
      <c r="E108" s="304">
        <f>SUM(E104:E107)</f>
        <v>0</v>
      </c>
      <c r="F108" s="293"/>
      <c r="G108" s="293">
        <f>SUM(G104:G107)</f>
        <v>0</v>
      </c>
      <c r="H108" s="304">
        <f>SUM(H104:H107)</f>
        <v>0</v>
      </c>
      <c r="I108" s="293"/>
      <c r="J108" s="293">
        <f>SUM(J104:J107)</f>
        <v>0</v>
      </c>
    </row>
    <row r="109" spans="2:10" ht="13.5" thickTop="1"/>
    <row r="110" spans="2:10" ht="15">
      <c r="B110" s="299" t="s">
        <v>332</v>
      </c>
      <c r="E110" s="578" t="s">
        <v>147</v>
      </c>
      <c r="F110" s="578"/>
      <c r="G110" s="578"/>
      <c r="H110" s="579" t="s">
        <v>148</v>
      </c>
      <c r="I110" s="579"/>
      <c r="J110" s="579"/>
    </row>
    <row r="111" spans="2:10">
      <c r="B111" s="290" t="s">
        <v>389</v>
      </c>
      <c r="C111" s="290" t="s">
        <v>390</v>
      </c>
      <c r="D111" s="298" t="s">
        <v>392</v>
      </c>
      <c r="E111" s="302" t="s">
        <v>330</v>
      </c>
      <c r="F111" s="302" t="s">
        <v>393</v>
      </c>
      <c r="G111" s="302" t="s">
        <v>394</v>
      </c>
      <c r="H111" s="302" t="s">
        <v>330</v>
      </c>
      <c r="I111" s="302" t="s">
        <v>393</v>
      </c>
      <c r="J111" s="302" t="s">
        <v>394</v>
      </c>
    </row>
    <row r="112" spans="2:10">
      <c r="C112" s="300"/>
      <c r="D112" s="300"/>
      <c r="E112" s="303"/>
      <c r="F112" s="294"/>
      <c r="G112" s="294">
        <f>E112*F112</f>
        <v>0</v>
      </c>
      <c r="H112" s="303"/>
      <c r="I112" s="294"/>
      <c r="J112" s="294">
        <f>H112*I112</f>
        <v>0</v>
      </c>
    </row>
    <row r="113" spans="2:10">
      <c r="C113" s="300"/>
      <c r="D113" s="300"/>
      <c r="E113" s="303"/>
      <c r="F113" s="294"/>
      <c r="G113" s="294">
        <f t="shared" ref="G113:G115" si="22">E113*F113</f>
        <v>0</v>
      </c>
      <c r="H113" s="303"/>
      <c r="I113" s="294"/>
      <c r="J113" s="294">
        <f t="shared" ref="J113:J115" si="23">H113*I113</f>
        <v>0</v>
      </c>
    </row>
    <row r="114" spans="2:10">
      <c r="C114" s="300"/>
      <c r="D114" s="300"/>
      <c r="E114" s="303"/>
      <c r="F114" s="294"/>
      <c r="G114" s="294">
        <f t="shared" si="22"/>
        <v>0</v>
      </c>
      <c r="H114" s="303"/>
      <c r="I114" s="294"/>
      <c r="J114" s="294">
        <f t="shared" si="23"/>
        <v>0</v>
      </c>
    </row>
    <row r="115" spans="2:10">
      <c r="C115" s="300"/>
      <c r="D115" s="300"/>
      <c r="E115" s="303"/>
      <c r="F115" s="294"/>
      <c r="G115" s="294">
        <f t="shared" si="22"/>
        <v>0</v>
      </c>
      <c r="H115" s="303"/>
      <c r="I115" s="294"/>
      <c r="J115" s="294">
        <f t="shared" si="23"/>
        <v>0</v>
      </c>
    </row>
    <row r="116" spans="2:10" ht="13.5" thickBot="1">
      <c r="E116" s="304">
        <f>SUM(E112:E115)</f>
        <v>0</v>
      </c>
      <c r="F116" s="293"/>
      <c r="G116" s="293">
        <f>SUM(G112:G115)</f>
        <v>0</v>
      </c>
      <c r="H116" s="304">
        <f>SUM(H112:H115)</f>
        <v>0</v>
      </c>
      <c r="I116" s="293"/>
      <c r="J116" s="293">
        <f>SUM(J112:J115)</f>
        <v>0</v>
      </c>
    </row>
    <row r="117" spans="2:10" ht="13.5" thickTop="1"/>
    <row r="118" spans="2:10" ht="15">
      <c r="B118" s="299" t="s">
        <v>119</v>
      </c>
      <c r="E118" s="578" t="s">
        <v>147</v>
      </c>
      <c r="F118" s="578"/>
      <c r="G118" s="578"/>
      <c r="H118" s="579" t="s">
        <v>148</v>
      </c>
      <c r="I118" s="579"/>
      <c r="J118" s="579"/>
    </row>
    <row r="119" spans="2:10">
      <c r="B119" s="290" t="s">
        <v>389</v>
      </c>
      <c r="C119" s="290" t="s">
        <v>390</v>
      </c>
      <c r="D119" s="298" t="s">
        <v>392</v>
      </c>
      <c r="E119" s="302" t="s">
        <v>330</v>
      </c>
      <c r="F119" s="302" t="s">
        <v>393</v>
      </c>
      <c r="G119" s="302" t="s">
        <v>394</v>
      </c>
      <c r="H119" s="302" t="s">
        <v>330</v>
      </c>
      <c r="I119" s="302" t="s">
        <v>393</v>
      </c>
      <c r="J119" s="302" t="s">
        <v>394</v>
      </c>
    </row>
    <row r="120" spans="2:10">
      <c r="C120" s="300"/>
      <c r="D120" s="300"/>
      <c r="E120" s="303"/>
      <c r="F120" s="294"/>
      <c r="G120" s="294">
        <f>E120*F120</f>
        <v>0</v>
      </c>
      <c r="H120" s="303"/>
      <c r="I120" s="294"/>
      <c r="J120" s="294">
        <f>H120*I120</f>
        <v>0</v>
      </c>
    </row>
    <row r="121" spans="2:10">
      <c r="C121" s="300"/>
      <c r="D121" s="300"/>
      <c r="E121" s="303"/>
      <c r="F121" s="294"/>
      <c r="G121" s="294">
        <f t="shared" ref="G121:G123" si="24">E121*F121</f>
        <v>0</v>
      </c>
      <c r="H121" s="303"/>
      <c r="I121" s="294"/>
      <c r="J121" s="294">
        <f t="shared" ref="J121:J123" si="25">H121*I121</f>
        <v>0</v>
      </c>
    </row>
    <row r="122" spans="2:10">
      <c r="C122" s="300"/>
      <c r="D122" s="300"/>
      <c r="E122" s="303"/>
      <c r="F122" s="294"/>
      <c r="G122" s="294">
        <f t="shared" si="24"/>
        <v>0</v>
      </c>
      <c r="H122" s="303"/>
      <c r="I122" s="294"/>
      <c r="J122" s="294">
        <f t="shared" si="25"/>
        <v>0</v>
      </c>
    </row>
    <row r="123" spans="2:10">
      <c r="C123" s="300"/>
      <c r="D123" s="300"/>
      <c r="E123" s="303"/>
      <c r="F123" s="294"/>
      <c r="G123" s="294">
        <f t="shared" si="24"/>
        <v>0</v>
      </c>
      <c r="H123" s="303"/>
      <c r="I123" s="294"/>
      <c r="J123" s="294">
        <f t="shared" si="25"/>
        <v>0</v>
      </c>
    </row>
    <row r="124" spans="2:10" ht="13.5" thickBot="1">
      <c r="E124" s="304">
        <f>SUM(E120:E123)</f>
        <v>0</v>
      </c>
      <c r="F124" s="293"/>
      <c r="G124" s="293">
        <f>SUM(G120:G123)</f>
        <v>0</v>
      </c>
      <c r="H124" s="304">
        <f>SUM(H120:H123)</f>
        <v>0</v>
      </c>
      <c r="I124" s="293"/>
      <c r="J124" s="293">
        <f>SUM(J120:J123)</f>
        <v>0</v>
      </c>
    </row>
    <row r="125" spans="2:10" ht="13.5" thickTop="1"/>
    <row r="126" spans="2:10" ht="15">
      <c r="B126" s="299" t="s">
        <v>332</v>
      </c>
      <c r="E126" s="578" t="s">
        <v>147</v>
      </c>
      <c r="F126" s="578"/>
      <c r="G126" s="578"/>
      <c r="H126" s="579" t="s">
        <v>148</v>
      </c>
      <c r="I126" s="579"/>
      <c r="J126" s="579"/>
    </row>
    <row r="127" spans="2:10">
      <c r="B127" s="290" t="s">
        <v>389</v>
      </c>
      <c r="C127" s="290" t="s">
        <v>390</v>
      </c>
      <c r="D127" s="298" t="s">
        <v>392</v>
      </c>
      <c r="E127" s="302" t="s">
        <v>330</v>
      </c>
      <c r="F127" s="302" t="s">
        <v>393</v>
      </c>
      <c r="G127" s="302" t="s">
        <v>394</v>
      </c>
      <c r="H127" s="302" t="s">
        <v>330</v>
      </c>
      <c r="I127" s="302" t="s">
        <v>393</v>
      </c>
      <c r="J127" s="302" t="s">
        <v>394</v>
      </c>
    </row>
    <row r="128" spans="2:10">
      <c r="C128" s="300"/>
      <c r="D128" s="300"/>
      <c r="E128" s="303"/>
      <c r="F128" s="294"/>
      <c r="G128" s="294">
        <f>E128*F128</f>
        <v>0</v>
      </c>
      <c r="H128" s="303"/>
      <c r="I128" s="294"/>
      <c r="J128" s="294">
        <f>H128*I128</f>
        <v>0</v>
      </c>
    </row>
    <row r="129" spans="1:10">
      <c r="C129" s="300"/>
      <c r="D129" s="300"/>
      <c r="E129" s="303"/>
      <c r="F129" s="294"/>
      <c r="G129" s="294">
        <f t="shared" ref="G129:G131" si="26">E129*F129</f>
        <v>0</v>
      </c>
      <c r="H129" s="303"/>
      <c r="I129" s="294"/>
      <c r="J129" s="294">
        <f t="shared" ref="J129:J131" si="27">H129*I129</f>
        <v>0</v>
      </c>
    </row>
    <row r="130" spans="1:10">
      <c r="C130" s="300"/>
      <c r="D130" s="300"/>
      <c r="E130" s="303"/>
      <c r="F130" s="294"/>
      <c r="G130" s="294">
        <f t="shared" si="26"/>
        <v>0</v>
      </c>
      <c r="H130" s="303"/>
      <c r="I130" s="294"/>
      <c r="J130" s="294">
        <f t="shared" si="27"/>
        <v>0</v>
      </c>
    </row>
    <row r="131" spans="1:10">
      <c r="C131" s="300"/>
      <c r="D131" s="300"/>
      <c r="E131" s="303"/>
      <c r="F131" s="294"/>
      <c r="G131" s="294">
        <f t="shared" si="26"/>
        <v>0</v>
      </c>
      <c r="H131" s="303"/>
      <c r="I131" s="294"/>
      <c r="J131" s="294">
        <f t="shared" si="27"/>
        <v>0</v>
      </c>
    </row>
    <row r="132" spans="1:10" ht="13.5" thickBot="1">
      <c r="E132" s="304">
        <f>SUM(E128:E131)</f>
        <v>0</v>
      </c>
      <c r="F132" s="293"/>
      <c r="G132" s="293">
        <f>SUM(G128:G131)</f>
        <v>0</v>
      </c>
      <c r="H132" s="304">
        <f>SUM(H128:H131)</f>
        <v>0</v>
      </c>
      <c r="I132" s="293"/>
      <c r="J132" s="293">
        <f>SUM(J128:J131)</f>
        <v>0</v>
      </c>
    </row>
    <row r="133" spans="1:10" ht="13.5" thickTop="1"/>
    <row r="135" spans="1:10">
      <c r="A135" s="305" t="s">
        <v>236</v>
      </c>
      <c r="B135" s="299" t="s">
        <v>395</v>
      </c>
    </row>
    <row r="136" spans="1:10">
      <c r="B136" s="198" t="s">
        <v>401</v>
      </c>
    </row>
    <row r="137" spans="1:10" ht="15">
      <c r="B137" s="299"/>
      <c r="E137" s="578" t="s">
        <v>147</v>
      </c>
      <c r="F137" s="578"/>
      <c r="G137" s="578"/>
      <c r="H137" s="579" t="s">
        <v>148</v>
      </c>
      <c r="I137" s="579"/>
      <c r="J137" s="579"/>
    </row>
    <row r="138" spans="1:10">
      <c r="B138" s="290" t="s">
        <v>389</v>
      </c>
      <c r="C138" s="290" t="s">
        <v>390</v>
      </c>
      <c r="D138" s="298" t="s">
        <v>392</v>
      </c>
      <c r="E138" s="302" t="s">
        <v>330</v>
      </c>
      <c r="F138" s="302" t="s">
        <v>393</v>
      </c>
      <c r="G138" s="302" t="s">
        <v>394</v>
      </c>
      <c r="H138" s="302" t="s">
        <v>330</v>
      </c>
      <c r="I138" s="302" t="s">
        <v>393</v>
      </c>
      <c r="J138" s="302" t="s">
        <v>394</v>
      </c>
    </row>
    <row r="139" spans="1:10">
      <c r="C139" s="300"/>
      <c r="D139" s="300"/>
      <c r="E139" s="303"/>
      <c r="F139" s="294"/>
      <c r="G139" s="294">
        <f>E139*F139</f>
        <v>0</v>
      </c>
      <c r="H139" s="303"/>
      <c r="I139" s="294"/>
      <c r="J139" s="294">
        <f>H139*I139</f>
        <v>0</v>
      </c>
    </row>
    <row r="140" spans="1:10">
      <c r="C140" s="300"/>
      <c r="D140" s="300"/>
      <c r="E140" s="303"/>
      <c r="F140" s="294"/>
      <c r="G140" s="294">
        <f t="shared" ref="G140:G142" si="28">E140*F140</f>
        <v>0</v>
      </c>
      <c r="H140" s="303"/>
      <c r="I140" s="294"/>
      <c r="J140" s="294">
        <f t="shared" ref="J140:J142" si="29">H140*I140</f>
        <v>0</v>
      </c>
    </row>
    <row r="141" spans="1:10">
      <c r="C141" s="300"/>
      <c r="D141" s="300"/>
      <c r="E141" s="303"/>
      <c r="F141" s="294"/>
      <c r="G141" s="294">
        <f t="shared" si="28"/>
        <v>0</v>
      </c>
      <c r="H141" s="303"/>
      <c r="I141" s="294"/>
      <c r="J141" s="294">
        <f t="shared" si="29"/>
        <v>0</v>
      </c>
    </row>
    <row r="142" spans="1:10">
      <c r="C142" s="300"/>
      <c r="D142" s="300"/>
      <c r="E142" s="303"/>
      <c r="F142" s="294"/>
      <c r="G142" s="294">
        <f t="shared" si="28"/>
        <v>0</v>
      </c>
      <c r="H142" s="303"/>
      <c r="I142" s="294"/>
      <c r="J142" s="294">
        <f t="shared" si="29"/>
        <v>0</v>
      </c>
    </row>
    <row r="143" spans="1:10" ht="13.5" thickBot="1">
      <c r="E143" s="304">
        <f>SUM(E139:E142)</f>
        <v>0</v>
      </c>
      <c r="F143" s="293"/>
      <c r="G143" s="293">
        <f>SUM(G139:G142)</f>
        <v>0</v>
      </c>
      <c r="H143" s="304">
        <f>SUM(H139:H142)</f>
        <v>0</v>
      </c>
      <c r="I143" s="293"/>
      <c r="J143" s="293">
        <f>SUM(J139:J142)</f>
        <v>0</v>
      </c>
    </row>
    <row r="144" spans="1:10" ht="13.5" thickTop="1"/>
    <row r="145" spans="1:6">
      <c r="A145" s="305" t="s">
        <v>396</v>
      </c>
      <c r="B145" s="299" t="s">
        <v>397</v>
      </c>
    </row>
    <row r="146" spans="1:6">
      <c r="B146" s="198" t="s">
        <v>398</v>
      </c>
    </row>
    <row r="148" spans="1:6">
      <c r="E148" s="577" t="s">
        <v>400</v>
      </c>
      <c r="F148" s="577"/>
    </row>
    <row r="149" spans="1:6">
      <c r="D149" s="306" t="s">
        <v>399</v>
      </c>
      <c r="E149" s="306" t="s">
        <v>147</v>
      </c>
      <c r="F149" s="306" t="s">
        <v>148</v>
      </c>
    </row>
    <row r="150" spans="1:6">
      <c r="D150" s="289">
        <v>1</v>
      </c>
      <c r="E150" s="288">
        <v>1</v>
      </c>
      <c r="F150" s="288">
        <v>1</v>
      </c>
    </row>
    <row r="151" spans="1:6">
      <c r="D151" s="289">
        <v>2</v>
      </c>
      <c r="E151" s="288"/>
      <c r="F151" s="288"/>
    </row>
    <row r="152" spans="1:6">
      <c r="D152" s="289">
        <v>3</v>
      </c>
      <c r="E152" s="288"/>
      <c r="F152" s="288"/>
    </row>
    <row r="153" spans="1:6">
      <c r="D153" s="289">
        <v>4</v>
      </c>
      <c r="E153" s="288"/>
      <c r="F153" s="288"/>
    </row>
    <row r="154" spans="1:6">
      <c r="D154" s="289">
        <v>5</v>
      </c>
      <c r="E154" s="288"/>
      <c r="F154" s="288"/>
    </row>
    <row r="155" spans="1:6">
      <c r="D155" s="289">
        <v>6</v>
      </c>
      <c r="E155" s="288"/>
      <c r="F155" s="288"/>
    </row>
    <row r="156" spans="1:6">
      <c r="D156" s="289">
        <v>7</v>
      </c>
      <c r="E156" s="288"/>
      <c r="F156" s="288"/>
    </row>
    <row r="157" spans="1:6">
      <c r="D157" s="289">
        <v>8</v>
      </c>
      <c r="E157" s="288"/>
      <c r="F157" s="288"/>
    </row>
    <row r="158" spans="1:6">
      <c r="D158" s="289">
        <v>9</v>
      </c>
      <c r="E158" s="288"/>
      <c r="F158" s="288"/>
    </row>
    <row r="159" spans="1:6">
      <c r="D159" s="289">
        <v>10</v>
      </c>
      <c r="E159" s="288"/>
      <c r="F159" s="288"/>
    </row>
    <row r="160" spans="1:6">
      <c r="D160" s="289">
        <v>11</v>
      </c>
      <c r="E160" s="288"/>
      <c r="F160" s="288"/>
    </row>
    <row r="161" spans="4:6">
      <c r="D161" s="289">
        <v>12</v>
      </c>
      <c r="E161" s="288"/>
      <c r="F161" s="288"/>
    </row>
    <row r="162" spans="4:6" ht="13.5" thickBot="1">
      <c r="D162" s="307"/>
      <c r="E162" s="308">
        <f>ROUND(AVERAGE(E150:E161),2)</f>
        <v>1</v>
      </c>
      <c r="F162" s="308">
        <f>ROUND(AVERAGE(F150:F161),2)</f>
        <v>1</v>
      </c>
    </row>
    <row r="163" spans="4:6" ht="13.5" thickTop="1"/>
  </sheetData>
  <mergeCells count="31">
    <mergeCell ref="H22:J22"/>
    <mergeCell ref="E22:G22"/>
    <mergeCell ref="E38:G38"/>
    <mergeCell ref="H38:J38"/>
    <mergeCell ref="E46:G46"/>
    <mergeCell ref="H46:J46"/>
    <mergeCell ref="E30:G30"/>
    <mergeCell ref="H30:J30"/>
    <mergeCell ref="E54:G54"/>
    <mergeCell ref="H54:J54"/>
    <mergeCell ref="E70:G70"/>
    <mergeCell ref="H70:J70"/>
    <mergeCell ref="E137:G137"/>
    <mergeCell ref="H137:J137"/>
    <mergeCell ref="E78:G78"/>
    <mergeCell ref="H78:J78"/>
    <mergeCell ref="E86:G86"/>
    <mergeCell ref="H86:J86"/>
    <mergeCell ref="E94:G94"/>
    <mergeCell ref="H94:J94"/>
    <mergeCell ref="E62:G62"/>
    <mergeCell ref="H62:J62"/>
    <mergeCell ref="E102:G102"/>
    <mergeCell ref="H102:J102"/>
    <mergeCell ref="E148:F148"/>
    <mergeCell ref="E110:G110"/>
    <mergeCell ref="H110:J110"/>
    <mergeCell ref="E118:G118"/>
    <mergeCell ref="H118:J118"/>
    <mergeCell ref="E126:G126"/>
    <mergeCell ref="H126:J126"/>
  </mergeCells>
  <pageMargins left="0.39370078740157483" right="0.39370078740157483" top="0.39370078740157483" bottom="0.39370078740157483" header="0.19685039370078741" footer="0.19685039370078741"/>
  <pageSetup paperSize="9" scale="85" orientation="landscape" r:id="rId1"/>
  <headerFooter>
    <oddFooter>&amp;L&amp;G</oddFooter>
  </headerFooter>
  <drawing r:id="rId2"/>
  <legacyDrawingHF r:id="rId3"/>
</worksheet>
</file>

<file path=xl/worksheets/sheet12.xml><?xml version="1.0" encoding="utf-8"?>
<worksheet xmlns="http://schemas.openxmlformats.org/spreadsheetml/2006/main" xmlns:r="http://schemas.openxmlformats.org/officeDocument/2006/relationships">
  <sheetPr>
    <tabColor theme="2" tint="-0.499984740745262"/>
  </sheetPr>
  <dimension ref="A1:J180"/>
  <sheetViews>
    <sheetView view="pageBreakPreview" topLeftCell="A94" zoomScaleSheetLayoutView="100" workbookViewId="0">
      <selection activeCell="F40" sqref="F40"/>
    </sheetView>
  </sheetViews>
  <sheetFormatPr defaultRowHeight="14.1" customHeight="1" outlineLevelRow="1"/>
  <cols>
    <col min="1" max="1" width="3.7109375" style="4" customWidth="1"/>
    <col min="2" max="2" width="25.7109375" style="4" customWidth="1"/>
    <col min="3" max="3" width="15" style="4" customWidth="1"/>
    <col min="4" max="4" width="5.7109375" style="4" customWidth="1"/>
    <col min="5" max="5" width="6.42578125" style="4" customWidth="1"/>
    <col min="6" max="6" width="15.7109375" style="4" customWidth="1"/>
    <col min="7" max="7" width="2.7109375" style="4" customWidth="1"/>
    <col min="8" max="8" width="15.7109375" style="4" customWidth="1"/>
    <col min="9" max="9" width="3.7109375" style="4" customWidth="1"/>
    <col min="10" max="10" width="8.7109375" style="71" customWidth="1"/>
    <col min="11" max="16384" width="9.140625" style="4"/>
  </cols>
  <sheetData>
    <row r="1" spans="1:10" s="11" customFormat="1" ht="15.75" customHeight="1">
      <c r="A1" s="489" t="e">
        <f>#REF!</f>
        <v>#REF!</v>
      </c>
      <c r="B1" s="489"/>
      <c r="C1" s="489"/>
      <c r="D1" s="489"/>
      <c r="E1" s="489"/>
      <c r="F1" s="489"/>
      <c r="G1" s="489"/>
      <c r="H1" s="489"/>
      <c r="J1" s="108"/>
    </row>
    <row r="2" spans="1:10" ht="12.75">
      <c r="A2" s="490" t="e">
        <f>"Địa chỉ"&amp;":"&amp;" "&amp;#REF!</f>
        <v>#REF!</v>
      </c>
      <c r="B2" s="490"/>
      <c r="C2" s="490"/>
      <c r="D2" s="490"/>
      <c r="E2" s="490"/>
      <c r="F2" s="490"/>
      <c r="G2" s="490"/>
      <c r="H2" s="490"/>
    </row>
    <row r="3" spans="1:10" ht="12.75">
      <c r="A3" s="490" t="e">
        <f>#REF!&amp;IF(#REF!&lt;&gt;""," "&amp;#REF!&amp;" "&amp;"QUI ĐỔI VND",#REF!&amp;" "&amp;"QUI ĐỔI VND")</f>
        <v>#REF!</v>
      </c>
      <c r="B3" s="490"/>
      <c r="C3" s="490"/>
      <c r="D3" s="490"/>
      <c r="E3" s="490"/>
      <c r="F3" s="490"/>
      <c r="G3" s="490"/>
      <c r="H3" s="490"/>
    </row>
    <row r="4" spans="1:10" ht="13.5" thickBot="1">
      <c r="A4" s="491" t="e">
        <f>#REF!</f>
        <v>#REF!</v>
      </c>
      <c r="B4" s="492"/>
      <c r="C4" s="492"/>
      <c r="D4" s="492"/>
      <c r="E4" s="492"/>
      <c r="F4" s="492"/>
      <c r="G4" s="492"/>
      <c r="H4" s="492"/>
    </row>
    <row r="5" spans="1:10" ht="14.1" customHeight="1">
      <c r="A5" s="12"/>
    </row>
    <row r="6" spans="1:10" s="13" customFormat="1" ht="18.75">
      <c r="A6" s="488" t="e">
        <f>"BẢNG CÂN ĐỐI KẾ TOÁN"&amp;IF(#REF!&lt;&gt;""," "&amp;#REF!&amp;" "&amp;"QUI ĐỔI VND",#REF!&amp;" "&amp;"QUI ĐỔI VND")</f>
        <v>#REF!</v>
      </c>
      <c r="B6" s="488"/>
      <c r="C6" s="488"/>
      <c r="D6" s="488"/>
      <c r="E6" s="488"/>
      <c r="F6" s="488"/>
      <c r="G6" s="488"/>
      <c r="H6" s="488"/>
      <c r="J6" s="109"/>
    </row>
    <row r="7" spans="1:10" s="14" customFormat="1" ht="14.25">
      <c r="A7" s="487" t="e">
        <f>"Tại"&amp;LOWER(RIGHT(#REF!,IF(OR(MONTH(#REF!)&lt;=2,MONTH(#REF!)&gt;=10),26,25)))</f>
        <v>#REF!</v>
      </c>
      <c r="B7" s="487"/>
      <c r="C7" s="487"/>
      <c r="D7" s="487"/>
      <c r="E7" s="487"/>
      <c r="F7" s="487"/>
      <c r="G7" s="487"/>
      <c r="H7" s="487"/>
      <c r="J7" s="110"/>
    </row>
    <row r="8" spans="1:10" s="12" customFormat="1" ht="14.1" customHeight="1">
      <c r="A8" s="15"/>
      <c r="B8" s="15"/>
      <c r="C8" s="15"/>
      <c r="D8" s="15"/>
      <c r="E8" s="15"/>
      <c r="F8" s="15"/>
      <c r="G8" s="15"/>
      <c r="H8" s="15"/>
      <c r="J8" s="97"/>
    </row>
    <row r="9" spans="1:10" ht="14.1" customHeight="1">
      <c r="A9" s="3"/>
      <c r="B9" s="3"/>
      <c r="C9" s="3"/>
      <c r="D9" s="3"/>
      <c r="E9" s="3"/>
      <c r="F9" s="3"/>
      <c r="H9" s="211"/>
    </row>
    <row r="11" spans="1:10" ht="30" customHeight="1">
      <c r="A11" s="16" t="s">
        <v>54</v>
      </c>
      <c r="B11" s="17"/>
      <c r="C11" s="17"/>
      <c r="D11" s="18" t="s">
        <v>55</v>
      </c>
      <c r="E11" s="18" t="s">
        <v>269</v>
      </c>
      <c r="F11" s="88" t="s">
        <v>143</v>
      </c>
      <c r="G11" s="89"/>
      <c r="H11" s="88" t="s">
        <v>56</v>
      </c>
    </row>
    <row r="12" spans="1:10" s="12" customFormat="1" ht="14.1" customHeight="1">
      <c r="A12" s="6"/>
      <c r="B12" s="6"/>
      <c r="C12" s="6"/>
      <c r="D12" s="19"/>
      <c r="E12" s="19"/>
      <c r="F12" s="6"/>
      <c r="G12" s="6"/>
      <c r="H12" s="6"/>
      <c r="J12" s="97"/>
    </row>
    <row r="13" spans="1:10" s="12" customFormat="1" ht="16.5" customHeight="1">
      <c r="A13" s="6" t="s">
        <v>57</v>
      </c>
      <c r="B13" s="6" t="s">
        <v>58</v>
      </c>
      <c r="C13" s="6"/>
      <c r="D13" s="19">
        <v>100</v>
      </c>
      <c r="E13" s="19"/>
      <c r="F13" s="6" t="e">
        <f>F15+F19+F24+F34+F38</f>
        <v>#REF!</v>
      </c>
      <c r="G13" s="6"/>
      <c r="H13" s="6" t="e">
        <f>H15+H19+H24+H34+H38</f>
        <v>#REF!</v>
      </c>
      <c r="J13" s="97"/>
    </row>
    <row r="14" spans="1:10" s="12" customFormat="1" ht="14.1" customHeight="1">
      <c r="A14" s="6"/>
      <c r="B14" s="6"/>
      <c r="C14" s="6"/>
      <c r="D14" s="19"/>
      <c r="E14" s="19"/>
      <c r="F14" s="6"/>
      <c r="G14" s="6"/>
      <c r="H14" s="6"/>
      <c r="J14" s="97"/>
    </row>
    <row r="15" spans="1:10" s="12" customFormat="1" ht="18" customHeight="1">
      <c r="A15" s="6" t="s">
        <v>59</v>
      </c>
      <c r="B15" s="6" t="s">
        <v>60</v>
      </c>
      <c r="C15" s="6"/>
      <c r="D15" s="19">
        <v>110</v>
      </c>
      <c r="E15" s="100" t="s">
        <v>61</v>
      </c>
      <c r="F15" s="6" t="e">
        <f>SUM(F16:F17)</f>
        <v>#REF!</v>
      </c>
      <c r="G15" s="6"/>
      <c r="H15" s="6" t="e">
        <f>SUM(H16:H17)</f>
        <v>#REF!</v>
      </c>
      <c r="J15" s="97"/>
    </row>
    <row r="16" spans="1:10" ht="14.1" customHeight="1">
      <c r="A16" s="20" t="s">
        <v>62</v>
      </c>
      <c r="B16" s="7" t="s">
        <v>63</v>
      </c>
      <c r="C16" s="7"/>
      <c r="D16" s="1">
        <v>111</v>
      </c>
      <c r="E16" s="101"/>
      <c r="F16" s="7" t="e">
        <f>#REF!*ExRates!$E$16</f>
        <v>#REF!</v>
      </c>
      <c r="G16" s="7"/>
      <c r="H16" s="7" t="e">
        <f>#REF!*ExRates!$F$16</f>
        <v>#REF!</v>
      </c>
    </row>
    <row r="17" spans="1:10" ht="14.1" customHeight="1">
      <c r="A17" s="20" t="s">
        <v>64</v>
      </c>
      <c r="B17" s="7" t="s">
        <v>65</v>
      </c>
      <c r="C17" s="7"/>
      <c r="D17" s="1">
        <v>112</v>
      </c>
      <c r="E17" s="101"/>
      <c r="F17" s="7" t="e">
        <f>#REF!*ExRates!$E$16</f>
        <v>#REF!</v>
      </c>
      <c r="G17" s="7"/>
      <c r="H17" s="7" t="e">
        <f>#REF!*ExRates!$F$16</f>
        <v>#REF!</v>
      </c>
    </row>
    <row r="18" spans="1:10" ht="14.1" customHeight="1">
      <c r="A18" s="20"/>
      <c r="B18" s="7"/>
      <c r="C18" s="7"/>
      <c r="D18" s="1"/>
      <c r="E18" s="101"/>
      <c r="F18" s="7"/>
      <c r="G18" s="7"/>
      <c r="H18" s="7"/>
    </row>
    <row r="19" spans="1:10" s="12" customFormat="1" ht="18" customHeight="1">
      <c r="A19" s="6" t="s">
        <v>66</v>
      </c>
      <c r="B19" s="6" t="s">
        <v>281</v>
      </c>
      <c r="C19" s="6"/>
      <c r="D19" s="19">
        <v>120</v>
      </c>
      <c r="E19" s="100"/>
      <c r="F19" s="6" t="e">
        <f>SUM(F20:F22)</f>
        <v>#REF!</v>
      </c>
      <c r="G19" s="6"/>
      <c r="H19" s="6" t="e">
        <f>SUM(H20:H22)</f>
        <v>#REF!</v>
      </c>
      <c r="J19" s="97"/>
    </row>
    <row r="20" spans="1:10" ht="14.1" customHeight="1">
      <c r="A20" s="20" t="s">
        <v>62</v>
      </c>
      <c r="B20" s="7" t="s">
        <v>282</v>
      </c>
      <c r="C20" s="7"/>
      <c r="D20" s="1">
        <v>121</v>
      </c>
      <c r="E20" s="101"/>
      <c r="F20" s="7" t="e">
        <f>#REF!*ExRates!$E$16</f>
        <v>#REF!</v>
      </c>
      <c r="G20" s="7"/>
      <c r="H20" s="7" t="e">
        <f>#REF!*ExRates!$F$16</f>
        <v>#REF!</v>
      </c>
    </row>
    <row r="21" spans="1:10" ht="14.1" customHeight="1">
      <c r="A21" s="20" t="s">
        <v>64</v>
      </c>
      <c r="B21" s="7" t="s">
        <v>283</v>
      </c>
      <c r="C21" s="7"/>
      <c r="D21" s="1">
        <v>122</v>
      </c>
      <c r="E21" s="101"/>
      <c r="F21" s="7" t="e">
        <f>#REF!*ExRates!$E$16</f>
        <v>#REF!</v>
      </c>
      <c r="G21" s="7"/>
      <c r="H21" s="7" t="e">
        <f>#REF!*ExRates!$F$16</f>
        <v>#REF!</v>
      </c>
    </row>
    <row r="22" spans="1:10" ht="14.1" customHeight="1">
      <c r="A22" s="20" t="s">
        <v>69</v>
      </c>
      <c r="B22" s="7" t="s">
        <v>284</v>
      </c>
      <c r="C22" s="7"/>
      <c r="D22" s="5">
        <v>123</v>
      </c>
      <c r="E22" s="101"/>
      <c r="F22" s="7" t="e">
        <f>#REF!*ExRates!$E$16</f>
        <v>#REF!</v>
      </c>
      <c r="G22" s="7"/>
      <c r="H22" s="7" t="e">
        <f>#REF!*ExRates!$F$16</f>
        <v>#REF!</v>
      </c>
    </row>
    <row r="23" spans="1:10" ht="14.1" customHeight="1">
      <c r="A23" s="20"/>
      <c r="B23" s="7"/>
      <c r="C23" s="7"/>
      <c r="D23" s="1"/>
      <c r="E23" s="101"/>
      <c r="F23" s="7"/>
      <c r="G23" s="7"/>
      <c r="H23" s="7"/>
    </row>
    <row r="24" spans="1:10" s="12" customFormat="1" ht="18.75" customHeight="1">
      <c r="A24" s="6" t="s">
        <v>67</v>
      </c>
      <c r="B24" s="6" t="s">
        <v>68</v>
      </c>
      <c r="C24" s="6"/>
      <c r="D24" s="19">
        <v>130</v>
      </c>
      <c r="E24" s="100"/>
      <c r="F24" s="6" t="e">
        <f>SUM(F25:F30)</f>
        <v>#REF!</v>
      </c>
      <c r="G24" s="6"/>
      <c r="H24" s="6" t="e">
        <f>SUM(H25:H30)</f>
        <v>#REF!</v>
      </c>
      <c r="J24" s="97"/>
    </row>
    <row r="25" spans="1:10" ht="14.1" customHeight="1">
      <c r="A25" s="20" t="s">
        <v>62</v>
      </c>
      <c r="B25" s="7" t="s">
        <v>285</v>
      </c>
      <c r="C25" s="7"/>
      <c r="D25" s="1">
        <v>131</v>
      </c>
      <c r="E25" s="101"/>
      <c r="F25" s="7" t="e">
        <f>#REF!*ExRates!$E$16</f>
        <v>#REF!</v>
      </c>
      <c r="G25" s="7"/>
      <c r="H25" s="7" t="e">
        <f>#REF!*ExRates!$F$16</f>
        <v>#REF!</v>
      </c>
    </row>
    <row r="26" spans="1:10" ht="14.1" customHeight="1">
      <c r="A26" s="20" t="s">
        <v>64</v>
      </c>
      <c r="B26" s="7" t="s">
        <v>286</v>
      </c>
      <c r="C26" s="7"/>
      <c r="D26" s="1">
        <v>132</v>
      </c>
      <c r="E26" s="101"/>
      <c r="F26" s="7" t="e">
        <f>#REF!*ExRates!$E$16</f>
        <v>#REF!</v>
      </c>
      <c r="G26" s="7"/>
      <c r="H26" s="7" t="e">
        <f>#REF!*ExRates!$F$16</f>
        <v>#REF!</v>
      </c>
    </row>
    <row r="27" spans="1:10" ht="14.1" customHeight="1">
      <c r="A27" s="20" t="s">
        <v>69</v>
      </c>
      <c r="B27" s="7" t="s">
        <v>70</v>
      </c>
      <c r="C27" s="7"/>
      <c r="D27" s="1">
        <v>133</v>
      </c>
      <c r="E27" s="101"/>
      <c r="F27" s="7" t="e">
        <f>#REF!*ExRates!$E$16</f>
        <v>#REF!</v>
      </c>
      <c r="G27" s="7"/>
      <c r="H27" s="7" t="e">
        <f>#REF!*ExRates!$F$16</f>
        <v>#REF!</v>
      </c>
    </row>
    <row r="28" spans="1:10" ht="14.1" customHeight="1">
      <c r="A28" s="20" t="s">
        <v>71</v>
      </c>
      <c r="B28" s="7" t="s">
        <v>72</v>
      </c>
      <c r="C28" s="7"/>
      <c r="D28" s="1">
        <v>134</v>
      </c>
      <c r="E28" s="101"/>
      <c r="F28" s="7" t="e">
        <f>#REF!*ExRates!$E$16</f>
        <v>#REF!</v>
      </c>
      <c r="G28" s="7"/>
      <c r="H28" s="7" t="e">
        <f>#REF!*ExRates!$F$16</f>
        <v>#REF!</v>
      </c>
    </row>
    <row r="29" spans="1:10" ht="14.1" customHeight="1">
      <c r="A29" s="20" t="s">
        <v>73</v>
      </c>
      <c r="B29" s="7" t="s">
        <v>287</v>
      </c>
      <c r="C29" s="7"/>
      <c r="D29" s="1">
        <v>135</v>
      </c>
      <c r="E29" s="101"/>
      <c r="F29" s="7" t="e">
        <f>#REF!*ExRates!$E$16</f>
        <v>#REF!</v>
      </c>
      <c r="G29" s="7"/>
      <c r="H29" s="7" t="e">
        <f>#REF!*ExRates!$F$16</f>
        <v>#REF!</v>
      </c>
    </row>
    <row r="30" spans="1:10" ht="14.1" customHeight="1">
      <c r="A30" s="20" t="s">
        <v>74</v>
      </c>
      <c r="B30" s="7" t="s">
        <v>288</v>
      </c>
      <c r="C30" s="7"/>
      <c r="D30" s="1">
        <v>136</v>
      </c>
      <c r="E30" s="101"/>
      <c r="F30" s="7" t="e">
        <f>#REF!*ExRates!$E$16</f>
        <v>#REF!</v>
      </c>
      <c r="G30" s="7"/>
      <c r="H30" s="7" t="e">
        <f>#REF!*ExRates!$F$16</f>
        <v>#REF!</v>
      </c>
    </row>
    <row r="31" spans="1:10" ht="14.1" customHeight="1">
      <c r="A31" s="20" t="s">
        <v>102</v>
      </c>
      <c r="B31" s="7" t="s">
        <v>75</v>
      </c>
      <c r="C31" s="7"/>
      <c r="D31" s="1">
        <v>137</v>
      </c>
      <c r="E31" s="101"/>
      <c r="F31" s="7" t="e">
        <f>#REF!*ExRates!$E$16</f>
        <v>#REF!</v>
      </c>
      <c r="G31" s="7"/>
      <c r="H31" s="7" t="e">
        <f>#REF!*ExRates!$F$16</f>
        <v>#REF!</v>
      </c>
    </row>
    <row r="32" spans="1:10" ht="14.1" customHeight="1">
      <c r="A32" s="20" t="s">
        <v>103</v>
      </c>
      <c r="B32" s="7" t="s">
        <v>2</v>
      </c>
      <c r="C32" s="7"/>
      <c r="D32" s="1">
        <v>139</v>
      </c>
      <c r="E32" s="101"/>
      <c r="F32" s="7" t="e">
        <f>#REF!*ExRates!$E$16</f>
        <v>#REF!</v>
      </c>
      <c r="G32" s="7"/>
      <c r="H32" s="7" t="e">
        <f>#REF!*ExRates!$F$16</f>
        <v>#REF!</v>
      </c>
    </row>
    <row r="33" spans="1:10" ht="14.1" customHeight="1">
      <c r="A33" s="20"/>
      <c r="B33" s="7"/>
      <c r="C33" s="7"/>
      <c r="D33" s="1"/>
      <c r="E33" s="101"/>
      <c r="F33" s="7"/>
      <c r="G33" s="7"/>
      <c r="H33" s="7"/>
    </row>
    <row r="34" spans="1:10" s="12" customFormat="1" ht="18" customHeight="1">
      <c r="A34" s="6" t="s">
        <v>76</v>
      </c>
      <c r="B34" s="6" t="s">
        <v>77</v>
      </c>
      <c r="C34" s="6"/>
      <c r="D34" s="19">
        <v>140</v>
      </c>
      <c r="E34" s="100"/>
      <c r="F34" s="6" t="e">
        <f>SUM(F35:F36)</f>
        <v>#REF!</v>
      </c>
      <c r="G34" s="6"/>
      <c r="H34" s="6" t="e">
        <f>SUM(H35:H36)</f>
        <v>#REF!</v>
      </c>
      <c r="J34" s="97"/>
    </row>
    <row r="35" spans="1:10" ht="14.1" customHeight="1">
      <c r="A35" s="20" t="s">
        <v>62</v>
      </c>
      <c r="B35" s="7" t="s">
        <v>77</v>
      </c>
      <c r="C35" s="7"/>
      <c r="D35" s="1">
        <v>141</v>
      </c>
      <c r="E35" s="101"/>
      <c r="F35" s="7" t="e">
        <f>#REF!*ExRates!$E$16</f>
        <v>#REF!</v>
      </c>
      <c r="G35" s="7"/>
      <c r="H35" s="7" t="e">
        <f>#REF!*ExRates!$F$16</f>
        <v>#REF!</v>
      </c>
    </row>
    <row r="36" spans="1:10" ht="14.1" customHeight="1">
      <c r="A36" s="20" t="s">
        <v>64</v>
      </c>
      <c r="B36" s="7" t="s">
        <v>6</v>
      </c>
      <c r="C36" s="7"/>
      <c r="D36" s="1">
        <v>149</v>
      </c>
      <c r="E36" s="101"/>
      <c r="F36" s="7" t="e">
        <f>#REF!*ExRates!$E$16</f>
        <v>#REF!</v>
      </c>
      <c r="G36" s="7"/>
      <c r="H36" s="7" t="e">
        <f>#REF!*ExRates!$F$16</f>
        <v>#REF!</v>
      </c>
      <c r="J36" s="111"/>
    </row>
    <row r="37" spans="1:10" ht="14.1" customHeight="1">
      <c r="A37" s="20"/>
      <c r="B37" s="7"/>
      <c r="C37" s="7"/>
      <c r="D37" s="1"/>
      <c r="E37" s="101"/>
      <c r="F37" s="7"/>
      <c r="G37" s="7"/>
      <c r="H37" s="7"/>
    </row>
    <row r="38" spans="1:10" s="12" customFormat="1" ht="18.75" customHeight="1">
      <c r="A38" s="6" t="s">
        <v>78</v>
      </c>
      <c r="B38" s="6" t="s">
        <v>79</v>
      </c>
      <c r="C38" s="6"/>
      <c r="D38" s="19">
        <v>150</v>
      </c>
      <c r="E38" s="100"/>
      <c r="F38" s="6" t="e">
        <f>SUM(F39:F43)</f>
        <v>#REF!</v>
      </c>
      <c r="G38" s="6"/>
      <c r="H38" s="6" t="e">
        <f>SUM(H39:H43)</f>
        <v>#REF!</v>
      </c>
      <c r="J38" s="97"/>
    </row>
    <row r="39" spans="1:10" ht="14.1" customHeight="1">
      <c r="A39" s="20" t="s">
        <v>62</v>
      </c>
      <c r="B39" s="7" t="s">
        <v>4</v>
      </c>
      <c r="C39" s="7"/>
      <c r="D39" s="1">
        <v>151</v>
      </c>
      <c r="E39" s="101"/>
      <c r="F39" s="7" t="e">
        <f>#REF!*ExRates!$E$16</f>
        <v>#REF!</v>
      </c>
      <c r="G39" s="7"/>
      <c r="H39" s="7" t="e">
        <f>#REF!*ExRates!$F$16</f>
        <v>#REF!</v>
      </c>
    </row>
    <row r="40" spans="1:10" ht="14.1" customHeight="1">
      <c r="A40" s="20" t="s">
        <v>64</v>
      </c>
      <c r="B40" s="7" t="s">
        <v>80</v>
      </c>
      <c r="C40" s="7"/>
      <c r="D40" s="1">
        <v>152</v>
      </c>
      <c r="E40" s="101"/>
      <c r="F40" s="7" t="e">
        <f>#REF!*ExRates!$E$16</f>
        <v>#REF!</v>
      </c>
      <c r="G40" s="7"/>
      <c r="H40" s="7" t="e">
        <f>#REF!*ExRates!$F$16</f>
        <v>#REF!</v>
      </c>
    </row>
    <row r="41" spans="1:10" ht="14.1" customHeight="1">
      <c r="A41" s="20" t="s">
        <v>69</v>
      </c>
      <c r="B41" s="7" t="s">
        <v>81</v>
      </c>
      <c r="C41" s="7"/>
      <c r="D41" s="1">
        <v>153</v>
      </c>
      <c r="E41" s="101"/>
      <c r="F41" s="7" t="e">
        <f>#REF!*ExRates!$E$16</f>
        <v>#REF!</v>
      </c>
      <c r="G41" s="7"/>
      <c r="H41" s="7" t="e">
        <f>#REF!*ExRates!$F$16</f>
        <v>#REF!</v>
      </c>
    </row>
    <row r="42" spans="1:10" ht="14.1" customHeight="1">
      <c r="A42" s="7" t="s">
        <v>71</v>
      </c>
      <c r="B42" s="7" t="s">
        <v>225</v>
      </c>
      <c r="C42" s="7"/>
      <c r="D42" s="1">
        <v>154</v>
      </c>
      <c r="E42" s="101"/>
      <c r="F42" s="7" t="e">
        <f>#REF!*ExRates!$E$16</f>
        <v>#REF!</v>
      </c>
      <c r="G42" s="7"/>
      <c r="H42" s="7" t="e">
        <f>#REF!*ExRates!$F$16</f>
        <v>#REF!</v>
      </c>
    </row>
    <row r="43" spans="1:10" ht="14.1" customHeight="1">
      <c r="A43" s="20" t="s">
        <v>73</v>
      </c>
      <c r="B43" s="7" t="s">
        <v>79</v>
      </c>
      <c r="C43" s="7"/>
      <c r="D43" s="1">
        <v>155</v>
      </c>
      <c r="E43" s="101"/>
      <c r="F43" s="7" t="e">
        <f>#REF!*ExRates!$E$16</f>
        <v>#REF!</v>
      </c>
      <c r="G43" s="7"/>
      <c r="H43" s="7" t="e">
        <f>#REF!*ExRates!$F$16</f>
        <v>#REF!</v>
      </c>
    </row>
    <row r="44" spans="1:10" ht="14.1" customHeight="1">
      <c r="A44" s="20"/>
      <c r="B44" s="7"/>
      <c r="C44" s="7"/>
      <c r="D44" s="1"/>
      <c r="E44" s="1"/>
      <c r="F44" s="7"/>
      <c r="G44" s="7"/>
      <c r="H44" s="7"/>
    </row>
    <row r="45" spans="1:10" ht="14.1" customHeight="1">
      <c r="A45" s="20"/>
      <c r="B45" s="7"/>
      <c r="C45" s="7"/>
      <c r="D45" s="1"/>
      <c r="E45" s="1"/>
      <c r="F45" s="7"/>
      <c r="G45" s="7"/>
      <c r="H45" s="7"/>
    </row>
    <row r="46" spans="1:10" ht="14.1" customHeight="1">
      <c r="A46" s="7"/>
      <c r="B46" s="7"/>
      <c r="C46" s="7"/>
      <c r="D46" s="1"/>
      <c r="E46" s="1"/>
      <c r="F46" s="7"/>
      <c r="G46" s="7"/>
      <c r="H46" s="7"/>
    </row>
    <row r="47" spans="1:10" s="3" customFormat="1" ht="15" customHeight="1">
      <c r="A47" s="494" t="e">
        <f>A4</f>
        <v>#REF!</v>
      </c>
      <c r="B47" s="494"/>
      <c r="C47" s="494"/>
      <c r="D47" s="494"/>
      <c r="E47" s="494"/>
      <c r="F47" s="494"/>
      <c r="G47" s="494"/>
      <c r="H47" s="494"/>
      <c r="J47" s="112"/>
    </row>
    <row r="48" spans="1:10" ht="15" customHeight="1" thickBot="1">
      <c r="A48" s="493" t="e">
        <f>"Bảng cân đối kế toán"&amp;" "&amp;LOWER(#REF!)&amp;IF(LOWER(#REF!)&lt;&gt;""," ","")&amp;"qui đổi VND"&amp;" "&amp;"(tiếp theo)"</f>
        <v>#REF!</v>
      </c>
      <c r="B48" s="493"/>
      <c r="C48" s="493"/>
      <c r="D48" s="493"/>
      <c r="E48" s="493"/>
      <c r="F48" s="493"/>
      <c r="G48" s="493"/>
      <c r="H48" s="493"/>
    </row>
    <row r="49" spans="1:8" ht="14.1" customHeight="1">
      <c r="D49" s="21"/>
      <c r="E49" s="21"/>
    </row>
    <row r="50" spans="1:8" ht="27.95" customHeight="1">
      <c r="A50" s="16" t="s">
        <v>54</v>
      </c>
      <c r="B50" s="17"/>
      <c r="C50" s="17"/>
      <c r="D50" s="18" t="s">
        <v>55</v>
      </c>
      <c r="E50" s="18" t="s">
        <v>269</v>
      </c>
      <c r="F50" s="88" t="str">
        <f>F11</f>
        <v>Số cuối năm</v>
      </c>
      <c r="G50" s="89"/>
      <c r="H50" s="88" t="str">
        <f>H11</f>
        <v>Số đầu năm</v>
      </c>
    </row>
    <row r="51" spans="1:8" ht="14.1" customHeight="1">
      <c r="A51" s="7"/>
      <c r="B51" s="7"/>
      <c r="C51" s="7"/>
      <c r="D51" s="1"/>
      <c r="E51" s="1"/>
      <c r="F51" s="7"/>
      <c r="G51" s="7"/>
      <c r="H51" s="7"/>
    </row>
    <row r="52" spans="1:8" ht="14.1" customHeight="1">
      <c r="A52" s="6" t="s">
        <v>82</v>
      </c>
      <c r="B52" s="6" t="s">
        <v>83</v>
      </c>
      <c r="C52" s="6"/>
      <c r="D52" s="19">
        <v>200</v>
      </c>
      <c r="E52" s="19"/>
      <c r="F52" s="6" t="e">
        <f>F54+F63+F74+F82+F89+F78</f>
        <v>#REF!</v>
      </c>
      <c r="G52" s="6"/>
      <c r="H52" s="6" t="e">
        <f>H54+H63+H74+H82+H89+H78</f>
        <v>#REF!</v>
      </c>
    </row>
    <row r="53" spans="1:8" ht="14.1" customHeight="1">
      <c r="A53" s="6"/>
      <c r="B53" s="6"/>
      <c r="C53" s="6"/>
      <c r="D53" s="19"/>
      <c r="E53" s="19"/>
      <c r="F53" s="6"/>
      <c r="G53" s="6"/>
      <c r="H53" s="6"/>
    </row>
    <row r="54" spans="1:8" ht="14.1" customHeight="1">
      <c r="A54" s="6" t="s">
        <v>59</v>
      </c>
      <c r="B54" s="6" t="s">
        <v>84</v>
      </c>
      <c r="C54" s="6"/>
      <c r="D54" s="19">
        <v>210</v>
      </c>
      <c r="E54" s="19"/>
      <c r="F54" s="6" t="e">
        <f>SUM(F55:F59)</f>
        <v>#REF!</v>
      </c>
      <c r="G54" s="6"/>
      <c r="H54" s="6" t="e">
        <f>SUM(H55:H59)</f>
        <v>#REF!</v>
      </c>
    </row>
    <row r="55" spans="1:8" ht="14.1" customHeight="1">
      <c r="A55" s="20" t="s">
        <v>62</v>
      </c>
      <c r="B55" s="7" t="s">
        <v>85</v>
      </c>
      <c r="C55" s="7"/>
      <c r="D55" s="1">
        <v>211</v>
      </c>
      <c r="E55" s="101"/>
      <c r="F55" s="7" t="e">
        <f>#REF!*ExRates!$E$16</f>
        <v>#REF!</v>
      </c>
      <c r="G55" s="7"/>
      <c r="H55" s="7" t="e">
        <f>#REF!*ExRates!$F$16</f>
        <v>#REF!</v>
      </c>
    </row>
    <row r="56" spans="1:8" ht="14.1" customHeight="1">
      <c r="A56" s="20" t="s">
        <v>64</v>
      </c>
      <c r="B56" s="7" t="s">
        <v>289</v>
      </c>
      <c r="C56" s="7"/>
      <c r="D56" s="1">
        <v>212</v>
      </c>
      <c r="E56" s="101"/>
      <c r="F56" s="7" t="e">
        <f>#REF!*ExRates!$E$16</f>
        <v>#REF!</v>
      </c>
      <c r="G56" s="7"/>
      <c r="H56" s="7" t="e">
        <f>#REF!*ExRates!$F$16</f>
        <v>#REF!</v>
      </c>
    </row>
    <row r="57" spans="1:8" ht="14.1" customHeight="1">
      <c r="A57" s="20" t="s">
        <v>69</v>
      </c>
      <c r="B57" s="7" t="s">
        <v>86</v>
      </c>
      <c r="C57" s="7"/>
      <c r="D57" s="1">
        <v>213</v>
      </c>
      <c r="E57" s="101"/>
      <c r="F57" s="7" t="e">
        <f>#REF!*ExRates!$E$16</f>
        <v>#REF!</v>
      </c>
      <c r="G57" s="7"/>
      <c r="H57" s="7" t="e">
        <f>#REF!*ExRates!$F$16</f>
        <v>#REF!</v>
      </c>
    </row>
    <row r="58" spans="1:8" ht="14.1" customHeight="1">
      <c r="A58" s="20" t="s">
        <v>71</v>
      </c>
      <c r="B58" s="7" t="s">
        <v>290</v>
      </c>
      <c r="C58" s="7"/>
      <c r="D58" s="1">
        <v>214</v>
      </c>
      <c r="E58" s="101"/>
      <c r="F58" s="7" t="e">
        <f>#REF!*ExRates!$E$16</f>
        <v>#REF!</v>
      </c>
      <c r="G58" s="7"/>
      <c r="H58" s="7" t="e">
        <f>#REF!*ExRates!$F$16</f>
        <v>#REF!</v>
      </c>
    </row>
    <row r="59" spans="1:8" ht="14.1" customHeight="1">
      <c r="A59" s="20" t="s">
        <v>73</v>
      </c>
      <c r="B59" s="7" t="s">
        <v>291</v>
      </c>
      <c r="C59" s="7"/>
      <c r="D59" s="1">
        <v>215</v>
      </c>
      <c r="E59" s="101"/>
      <c r="F59" s="7" t="e">
        <f>#REF!*ExRates!$E$16</f>
        <v>#REF!</v>
      </c>
      <c r="G59" s="7"/>
      <c r="H59" s="7" t="e">
        <f>#REF!*ExRates!$F$16</f>
        <v>#REF!</v>
      </c>
    </row>
    <row r="60" spans="1:8" ht="14.1" customHeight="1">
      <c r="A60" s="20" t="s">
        <v>74</v>
      </c>
      <c r="B60" s="7" t="s">
        <v>3</v>
      </c>
      <c r="C60" s="7"/>
      <c r="D60" s="1">
        <v>216</v>
      </c>
      <c r="E60" s="101"/>
      <c r="F60" s="7" t="e">
        <f>#REF!*ExRates!$E$16</f>
        <v>#REF!</v>
      </c>
      <c r="G60" s="7"/>
      <c r="H60" s="7" t="e">
        <f>#REF!*ExRates!$F$16</f>
        <v>#REF!</v>
      </c>
    </row>
    <row r="61" spans="1:8" ht="14.1" customHeight="1">
      <c r="A61" s="20" t="s">
        <v>102</v>
      </c>
      <c r="B61" s="7" t="s">
        <v>87</v>
      </c>
      <c r="C61" s="7"/>
      <c r="D61" s="1">
        <v>219</v>
      </c>
      <c r="E61" s="101"/>
      <c r="F61" s="7" t="e">
        <f>#REF!*ExRates!$E$16</f>
        <v>#REF!</v>
      </c>
      <c r="G61" s="7"/>
      <c r="H61" s="7" t="e">
        <f>#REF!*ExRates!$F$16</f>
        <v>#REF!</v>
      </c>
    </row>
    <row r="62" spans="1:8" ht="14.1" customHeight="1">
      <c r="A62" s="7"/>
      <c r="B62" s="7"/>
      <c r="C62" s="7"/>
      <c r="D62" s="1"/>
      <c r="E62" s="101"/>
      <c r="F62" s="7"/>
      <c r="G62" s="7"/>
      <c r="H62" s="7"/>
    </row>
    <row r="63" spans="1:8" ht="14.1" customHeight="1">
      <c r="A63" s="6" t="s">
        <v>66</v>
      </c>
      <c r="B63" s="6" t="s">
        <v>88</v>
      </c>
      <c r="C63" s="6"/>
      <c r="D63" s="19">
        <v>220</v>
      </c>
      <c r="E63" s="100"/>
      <c r="F63" s="6" t="e">
        <f>F64+F67+F70</f>
        <v>#REF!</v>
      </c>
      <c r="G63" s="6"/>
      <c r="H63" s="6" t="e">
        <f>H64+H67+H70</f>
        <v>#REF!</v>
      </c>
    </row>
    <row r="64" spans="1:8" ht="14.1" customHeight="1">
      <c r="A64" s="20" t="s">
        <v>62</v>
      </c>
      <c r="B64" s="7" t="s">
        <v>89</v>
      </c>
      <c r="C64" s="7"/>
      <c r="D64" s="1">
        <v>221</v>
      </c>
      <c r="E64" s="101"/>
      <c r="F64" s="7" t="e">
        <f>SUM(F65:F66)</f>
        <v>#REF!</v>
      </c>
      <c r="G64" s="7"/>
      <c r="H64" s="7" t="e">
        <f>SUM(H65:H66)</f>
        <v>#REF!</v>
      </c>
    </row>
    <row r="65" spans="1:8" ht="14.1" customHeight="1">
      <c r="A65" s="8" t="s">
        <v>153</v>
      </c>
      <c r="B65" s="8" t="s">
        <v>90</v>
      </c>
      <c r="C65" s="8"/>
      <c r="D65" s="22">
        <v>222</v>
      </c>
      <c r="E65" s="102"/>
      <c r="F65" s="8" t="e">
        <f>#REF!*ExRates!$E$16</f>
        <v>#REF!</v>
      </c>
      <c r="G65" s="8"/>
      <c r="H65" s="8" t="e">
        <f>#REF!*ExRates!$F$16</f>
        <v>#REF!</v>
      </c>
    </row>
    <row r="66" spans="1:8" ht="14.1" customHeight="1">
      <c r="A66" s="8" t="s">
        <v>153</v>
      </c>
      <c r="B66" s="8" t="s">
        <v>91</v>
      </c>
      <c r="C66" s="8"/>
      <c r="D66" s="22">
        <v>223</v>
      </c>
      <c r="E66" s="102"/>
      <c r="F66" s="8" t="e">
        <f>#REF!*ExRates!$E$16</f>
        <v>#REF!</v>
      </c>
      <c r="G66" s="8"/>
      <c r="H66" s="8" t="e">
        <f>#REF!*ExRates!$F$16</f>
        <v>#REF!</v>
      </c>
    </row>
    <row r="67" spans="1:8" ht="14.1" customHeight="1">
      <c r="A67" s="20" t="s">
        <v>64</v>
      </c>
      <c r="B67" s="7" t="s">
        <v>92</v>
      </c>
      <c r="C67" s="7"/>
      <c r="D67" s="1">
        <v>224</v>
      </c>
      <c r="E67" s="101"/>
      <c r="F67" s="7" t="e">
        <f>SUM(F68:F69)</f>
        <v>#REF!</v>
      </c>
      <c r="G67" s="7"/>
      <c r="H67" s="7" t="e">
        <f>SUM(H68:H69)</f>
        <v>#REF!</v>
      </c>
    </row>
    <row r="68" spans="1:8" ht="14.1" customHeight="1">
      <c r="A68" s="8" t="s">
        <v>153</v>
      </c>
      <c r="B68" s="8" t="s">
        <v>90</v>
      </c>
      <c r="C68" s="8"/>
      <c r="D68" s="22">
        <v>225</v>
      </c>
      <c r="E68" s="102"/>
      <c r="F68" s="8" t="e">
        <f>#REF!*ExRates!$E$16</f>
        <v>#REF!</v>
      </c>
      <c r="G68" s="8"/>
      <c r="H68" s="8" t="e">
        <f>#REF!*ExRates!$F$16</f>
        <v>#REF!</v>
      </c>
    </row>
    <row r="69" spans="1:8" ht="14.1" customHeight="1">
      <c r="A69" s="8" t="s">
        <v>153</v>
      </c>
      <c r="B69" s="8" t="s">
        <v>91</v>
      </c>
      <c r="C69" s="8"/>
      <c r="D69" s="22">
        <v>226</v>
      </c>
      <c r="E69" s="102"/>
      <c r="F69" s="8" t="e">
        <f>#REF!*ExRates!$E$16</f>
        <v>#REF!</v>
      </c>
      <c r="G69" s="8"/>
      <c r="H69" s="8" t="e">
        <f>#REF!*ExRates!$F$16</f>
        <v>#REF!</v>
      </c>
    </row>
    <row r="70" spans="1:8" ht="14.1" customHeight="1">
      <c r="A70" s="20" t="s">
        <v>69</v>
      </c>
      <c r="B70" s="7" t="s">
        <v>93</v>
      </c>
      <c r="C70" s="7"/>
      <c r="D70" s="1">
        <v>227</v>
      </c>
      <c r="E70" s="101"/>
      <c r="F70" s="7" t="e">
        <f>SUM(F71:F72)</f>
        <v>#REF!</v>
      </c>
      <c r="G70" s="7"/>
      <c r="H70" s="7" t="e">
        <f>SUM(H71:H72)</f>
        <v>#REF!</v>
      </c>
    </row>
    <row r="71" spans="1:8" ht="14.1" customHeight="1">
      <c r="A71" s="8" t="s">
        <v>153</v>
      </c>
      <c r="B71" s="8" t="s">
        <v>90</v>
      </c>
      <c r="C71" s="8"/>
      <c r="D71" s="22">
        <v>228</v>
      </c>
      <c r="E71" s="102"/>
      <c r="F71" s="8" t="e">
        <f>#REF!*ExRates!$E$16</f>
        <v>#REF!</v>
      </c>
      <c r="G71" s="8"/>
      <c r="H71" s="8" t="e">
        <f>#REF!*ExRates!$F$16</f>
        <v>#REF!</v>
      </c>
    </row>
    <row r="72" spans="1:8" ht="14.1" customHeight="1">
      <c r="A72" s="8" t="s">
        <v>153</v>
      </c>
      <c r="B72" s="8" t="s">
        <v>91</v>
      </c>
      <c r="C72" s="8"/>
      <c r="D72" s="22">
        <v>229</v>
      </c>
      <c r="E72" s="102"/>
      <c r="F72" s="8" t="e">
        <f>#REF!*ExRates!$E$16</f>
        <v>#REF!</v>
      </c>
      <c r="G72" s="8"/>
      <c r="H72" s="8" t="e">
        <f>#REF!*ExRates!$F$16</f>
        <v>#REF!</v>
      </c>
    </row>
    <row r="73" spans="1:8" ht="14.1" customHeight="1">
      <c r="A73" s="7"/>
      <c r="B73" s="7"/>
      <c r="C73" s="7"/>
      <c r="D73" s="1"/>
      <c r="E73" s="101"/>
      <c r="F73" s="7"/>
      <c r="G73" s="7"/>
      <c r="H73" s="7"/>
    </row>
    <row r="74" spans="1:8" ht="14.1" customHeight="1">
      <c r="A74" s="6" t="s">
        <v>67</v>
      </c>
      <c r="B74" s="6" t="s">
        <v>10</v>
      </c>
      <c r="C74" s="6"/>
      <c r="D74" s="19">
        <v>230</v>
      </c>
      <c r="E74" s="100"/>
      <c r="F74" s="6" t="e">
        <f>SUM(F75:F76)</f>
        <v>#REF!</v>
      </c>
      <c r="G74" s="6"/>
      <c r="H74" s="6" t="e">
        <f>SUM(H75:H76)</f>
        <v>#REF!</v>
      </c>
    </row>
    <row r="75" spans="1:8" ht="14.1" customHeight="1">
      <c r="A75" s="7" t="s">
        <v>153</v>
      </c>
      <c r="B75" s="7" t="s">
        <v>90</v>
      </c>
      <c r="C75" s="7"/>
      <c r="D75" s="1">
        <v>231</v>
      </c>
      <c r="E75" s="101"/>
      <c r="F75" s="7" t="e">
        <f>#REF!*ExRates!$E$16</f>
        <v>#REF!</v>
      </c>
      <c r="G75" s="7"/>
      <c r="H75" s="7" t="e">
        <f>#REF!*ExRates!$F$16</f>
        <v>#REF!</v>
      </c>
    </row>
    <row r="76" spans="1:8" ht="14.1" customHeight="1">
      <c r="A76" s="7" t="s">
        <v>153</v>
      </c>
      <c r="B76" s="7" t="s">
        <v>91</v>
      </c>
      <c r="C76" s="7"/>
      <c r="D76" s="1">
        <v>232</v>
      </c>
      <c r="E76" s="101"/>
      <c r="F76" s="7" t="e">
        <f>#REF!*ExRates!$E$16</f>
        <v>#REF!</v>
      </c>
      <c r="G76" s="7"/>
      <c r="H76" s="7" t="e">
        <f>#REF!*ExRates!$F$16</f>
        <v>#REF!</v>
      </c>
    </row>
    <row r="77" spans="1:8" ht="14.1" customHeight="1">
      <c r="A77" s="7"/>
      <c r="B77" s="7"/>
      <c r="C77" s="7"/>
      <c r="D77" s="1"/>
      <c r="E77" s="101"/>
      <c r="F77" s="7"/>
      <c r="G77" s="7"/>
      <c r="H77" s="7"/>
    </row>
    <row r="78" spans="1:8" ht="14.1" customHeight="1">
      <c r="A78" s="6" t="s">
        <v>76</v>
      </c>
      <c r="B78" s="6" t="s">
        <v>292</v>
      </c>
      <c r="C78" s="6"/>
      <c r="D78" s="19">
        <v>240</v>
      </c>
      <c r="E78" s="101"/>
      <c r="F78" s="7" t="e">
        <f>SUM(F79:F80)</f>
        <v>#REF!</v>
      </c>
      <c r="G78" s="7"/>
      <c r="H78" s="7" t="e">
        <f>SUM(H79:H80)</f>
        <v>#REF!</v>
      </c>
    </row>
    <row r="79" spans="1:8" ht="14.1" customHeight="1">
      <c r="A79" s="7" t="s">
        <v>62</v>
      </c>
      <c r="B79" s="7" t="s">
        <v>293</v>
      </c>
      <c r="C79" s="7"/>
      <c r="D79" s="1">
        <v>241</v>
      </c>
      <c r="E79" s="101"/>
      <c r="F79" s="7" t="e">
        <f>#REF!*ExRates!$E$16</f>
        <v>#REF!</v>
      </c>
      <c r="G79" s="7"/>
      <c r="H79" s="7" t="e">
        <f>#REF!*ExRates!$F$16</f>
        <v>#REF!</v>
      </c>
    </row>
    <row r="80" spans="1:8" ht="14.1" customHeight="1">
      <c r="A80" s="7" t="s">
        <v>64</v>
      </c>
      <c r="B80" s="7" t="s">
        <v>94</v>
      </c>
      <c r="C80" s="7"/>
      <c r="D80" s="1">
        <v>242</v>
      </c>
      <c r="E80" s="101"/>
      <c r="F80" s="7" t="e">
        <f>#REF!*ExRates!$E$16</f>
        <v>#REF!</v>
      </c>
      <c r="G80" s="7"/>
      <c r="H80" s="7" t="e">
        <f>#REF!*ExRates!$F$16</f>
        <v>#REF!</v>
      </c>
    </row>
    <row r="81" spans="1:8" ht="14.1" customHeight="1">
      <c r="A81" s="7"/>
      <c r="B81" s="7"/>
      <c r="C81" s="7"/>
      <c r="D81" s="1"/>
      <c r="E81" s="101"/>
      <c r="F81" s="7"/>
      <c r="G81" s="7"/>
      <c r="H81" s="7"/>
    </row>
    <row r="82" spans="1:8" ht="14.1" customHeight="1">
      <c r="A82" s="6" t="s">
        <v>76</v>
      </c>
      <c r="B82" s="6" t="s">
        <v>294</v>
      </c>
      <c r="C82" s="6"/>
      <c r="D82" s="19">
        <v>250</v>
      </c>
      <c r="E82" s="100"/>
      <c r="F82" s="6" t="e">
        <f>SUM(F83:F86)</f>
        <v>#REF!</v>
      </c>
      <c r="G82" s="6"/>
      <c r="H82" s="6" t="e">
        <f>SUM(H83:H86)</f>
        <v>#REF!</v>
      </c>
    </row>
    <row r="83" spans="1:8" ht="14.1" customHeight="1">
      <c r="A83" s="20" t="s">
        <v>62</v>
      </c>
      <c r="B83" s="7" t="s">
        <v>11</v>
      </c>
      <c r="C83" s="7"/>
      <c r="D83" s="1">
        <v>251</v>
      </c>
      <c r="E83" s="101"/>
      <c r="F83" s="7" t="e">
        <f>#REF!*ExRates!$E$16</f>
        <v>#REF!</v>
      </c>
      <c r="G83" s="7"/>
      <c r="H83" s="7" t="e">
        <f>#REF!*ExRates!$F$16</f>
        <v>#REF!</v>
      </c>
    </row>
    <row r="84" spans="1:8" ht="14.1" customHeight="1">
      <c r="A84" s="20" t="s">
        <v>64</v>
      </c>
      <c r="B84" s="7" t="s">
        <v>95</v>
      </c>
      <c r="C84" s="7"/>
      <c r="D84" s="1">
        <v>252</v>
      </c>
      <c r="E84" s="101"/>
      <c r="F84" s="7" t="e">
        <f>#REF!*ExRates!$E$16</f>
        <v>#REF!</v>
      </c>
      <c r="G84" s="7"/>
      <c r="H84" s="7" t="e">
        <f>#REF!*ExRates!$F$16</f>
        <v>#REF!</v>
      </c>
    </row>
    <row r="85" spans="1:8" ht="14.1" customHeight="1">
      <c r="A85" s="20" t="s">
        <v>69</v>
      </c>
      <c r="B85" s="7" t="s">
        <v>295</v>
      </c>
      <c r="C85" s="7"/>
      <c r="D85" s="1">
        <v>253</v>
      </c>
      <c r="E85" s="101"/>
      <c r="F85" s="7" t="e">
        <f>#REF!*ExRates!$E$16</f>
        <v>#REF!</v>
      </c>
      <c r="G85" s="7"/>
      <c r="H85" s="7" t="e">
        <f>#REF!*ExRates!$F$16</f>
        <v>#REF!</v>
      </c>
    </row>
    <row r="86" spans="1:8" ht="14.1" customHeight="1">
      <c r="A86" s="20" t="s">
        <v>71</v>
      </c>
      <c r="B86" s="7" t="s">
        <v>296</v>
      </c>
      <c r="C86" s="7"/>
      <c r="D86" s="1">
        <v>254</v>
      </c>
      <c r="E86" s="101"/>
      <c r="F86" s="7" t="e">
        <f>#REF!*ExRates!$E$16</f>
        <v>#REF!</v>
      </c>
      <c r="G86" s="7"/>
      <c r="H86" s="7" t="e">
        <f>#REF!*ExRates!$F$16</f>
        <v>#REF!</v>
      </c>
    </row>
    <row r="87" spans="1:8" ht="14.1" customHeight="1">
      <c r="A87" s="20" t="s">
        <v>73</v>
      </c>
      <c r="B87" s="7" t="s">
        <v>284</v>
      </c>
      <c r="C87" s="7"/>
      <c r="D87" s="1">
        <v>255</v>
      </c>
      <c r="E87" s="101"/>
      <c r="F87" s="7" t="e">
        <f>#REF!*ExRates!$E$16</f>
        <v>#REF!</v>
      </c>
      <c r="G87" s="7"/>
      <c r="H87" s="7" t="e">
        <f>#REF!*ExRates!$F$16</f>
        <v>#REF!</v>
      </c>
    </row>
    <row r="88" spans="1:8" ht="14.1" customHeight="1">
      <c r="A88" s="7"/>
      <c r="B88" s="7"/>
      <c r="C88" s="7"/>
      <c r="D88" s="1"/>
      <c r="E88" s="101"/>
      <c r="F88" s="7"/>
      <c r="G88" s="7"/>
      <c r="H88" s="7"/>
    </row>
    <row r="89" spans="1:8" ht="14.1" customHeight="1">
      <c r="A89" s="6" t="s">
        <v>78</v>
      </c>
      <c r="B89" s="6" t="s">
        <v>96</v>
      </c>
      <c r="C89" s="6"/>
      <c r="D89" s="19">
        <v>260</v>
      </c>
      <c r="E89" s="100"/>
      <c r="F89" s="6" t="e">
        <f>SUM(F90:F94)</f>
        <v>#REF!</v>
      </c>
      <c r="G89" s="6"/>
      <c r="H89" s="6" t="e">
        <f>SUM(H90:H94)</f>
        <v>#REF!</v>
      </c>
    </row>
    <row r="90" spans="1:8" ht="14.1" customHeight="1">
      <c r="A90" s="20" t="s">
        <v>62</v>
      </c>
      <c r="B90" s="7" t="s">
        <v>12</v>
      </c>
      <c r="C90" s="7"/>
      <c r="D90" s="1">
        <v>261</v>
      </c>
      <c r="E90" s="101"/>
      <c r="F90" s="7" t="e">
        <f>#REF!*ExRates!$E$16</f>
        <v>#REF!</v>
      </c>
      <c r="G90" s="7"/>
      <c r="H90" s="7" t="e">
        <f>#REF!*ExRates!$F$16</f>
        <v>#REF!</v>
      </c>
    </row>
    <row r="91" spans="1:8" ht="14.1" customHeight="1">
      <c r="A91" s="20" t="s">
        <v>64</v>
      </c>
      <c r="B91" s="7" t="s">
        <v>97</v>
      </c>
      <c r="C91" s="7"/>
      <c r="D91" s="1">
        <v>262</v>
      </c>
      <c r="E91" s="101"/>
      <c r="F91" s="7" t="e">
        <f>#REF!*ExRates!$E$16</f>
        <v>#REF!</v>
      </c>
      <c r="G91" s="7"/>
      <c r="H91" s="7" t="e">
        <f>#REF!*ExRates!$F$16</f>
        <v>#REF!</v>
      </c>
    </row>
    <row r="92" spans="1:8" ht="14.1" customHeight="1">
      <c r="A92" s="20" t="s">
        <v>69</v>
      </c>
      <c r="B92" s="7" t="s">
        <v>297</v>
      </c>
      <c r="C92" s="7"/>
      <c r="D92" s="1">
        <v>263</v>
      </c>
      <c r="E92" s="101"/>
      <c r="F92" s="7" t="e">
        <f>#REF!*ExRates!$E$16</f>
        <v>#REF!</v>
      </c>
      <c r="G92" s="7"/>
      <c r="H92" s="7" t="e">
        <f>#REF!*ExRates!$F$16</f>
        <v>#REF!</v>
      </c>
    </row>
    <row r="93" spans="1:8" ht="14.1" customHeight="1">
      <c r="A93" s="20" t="s">
        <v>71</v>
      </c>
      <c r="B93" s="7" t="s">
        <v>96</v>
      </c>
      <c r="C93" s="7"/>
      <c r="D93" s="1">
        <v>268</v>
      </c>
      <c r="E93" s="101"/>
      <c r="F93" s="7" t="e">
        <f>#REF!*ExRates!$E$16</f>
        <v>#REF!</v>
      </c>
      <c r="G93" s="7"/>
      <c r="H93" s="7" t="e">
        <f>#REF!*ExRates!$F$16</f>
        <v>#REF!</v>
      </c>
    </row>
    <row r="94" spans="1:8" ht="14.1" customHeight="1" outlineLevel="1">
      <c r="A94" s="20" t="s">
        <v>73</v>
      </c>
      <c r="B94" s="7" t="s">
        <v>271</v>
      </c>
      <c r="C94" s="7"/>
      <c r="D94" s="1">
        <v>269</v>
      </c>
      <c r="E94" s="101"/>
      <c r="F94" s="7" t="e">
        <f>#REF!*ExRates!$E$16</f>
        <v>#REF!</v>
      </c>
      <c r="G94" s="7"/>
      <c r="H94" s="7" t="e">
        <f>#REF!*ExRates!$F$16</f>
        <v>#REF!</v>
      </c>
    </row>
    <row r="95" spans="1:8" ht="14.1" customHeight="1">
      <c r="A95" s="7"/>
      <c r="B95" s="7"/>
      <c r="C95" s="7"/>
      <c r="D95" s="1"/>
      <c r="E95" s="1"/>
      <c r="F95" s="7"/>
      <c r="G95" s="7"/>
      <c r="H95" s="7"/>
    </row>
    <row r="96" spans="1:8" ht="14.1" customHeight="1" thickBot="1">
      <c r="A96" s="10"/>
      <c r="B96" s="10" t="s">
        <v>98</v>
      </c>
      <c r="C96" s="10"/>
      <c r="D96" s="23">
        <v>270</v>
      </c>
      <c r="E96" s="23"/>
      <c r="F96" s="9" t="e">
        <f>F13+F52</f>
        <v>#REF!</v>
      </c>
      <c r="G96" s="10"/>
      <c r="H96" s="9" t="e">
        <f>H13+H52</f>
        <v>#REF!</v>
      </c>
    </row>
    <row r="97" spans="1:8" ht="14.1" customHeight="1" thickTop="1">
      <c r="A97" s="10"/>
      <c r="B97" s="10"/>
      <c r="C97" s="10"/>
      <c r="D97" s="23"/>
      <c r="E97" s="23"/>
      <c r="F97" s="10"/>
      <c r="G97" s="10"/>
      <c r="H97" s="10"/>
    </row>
    <row r="98" spans="1:8" ht="14.1" customHeight="1">
      <c r="A98" s="494" t="e">
        <f>A4</f>
        <v>#REF!</v>
      </c>
      <c r="B98" s="494"/>
      <c r="C98" s="494"/>
      <c r="D98" s="494"/>
      <c r="E98" s="494"/>
      <c r="F98" s="494"/>
      <c r="G98" s="494"/>
      <c r="H98" s="494"/>
    </row>
    <row r="99" spans="1:8" ht="14.1" customHeight="1" thickBot="1">
      <c r="A99" s="493" t="e">
        <f>A48</f>
        <v>#REF!</v>
      </c>
      <c r="B99" s="493"/>
      <c r="C99" s="493"/>
      <c r="D99" s="493"/>
      <c r="E99" s="493"/>
      <c r="F99" s="493"/>
      <c r="G99" s="493"/>
      <c r="H99" s="493"/>
    </row>
    <row r="100" spans="1:8" ht="14.1" customHeight="1">
      <c r="D100" s="21"/>
      <c r="E100" s="21"/>
    </row>
    <row r="101" spans="1:8" ht="27.95" customHeight="1">
      <c r="A101" s="16" t="s">
        <v>54</v>
      </c>
      <c r="B101" s="17"/>
      <c r="C101" s="17"/>
      <c r="D101" s="18" t="s">
        <v>55</v>
      </c>
      <c r="E101" s="18" t="s">
        <v>269</v>
      </c>
      <c r="F101" s="88" t="str">
        <f>F11</f>
        <v>Số cuối năm</v>
      </c>
      <c r="G101" s="89"/>
      <c r="H101" s="88" t="str">
        <f>H11</f>
        <v>Số đầu năm</v>
      </c>
    </row>
    <row r="102" spans="1:8" ht="14.1" customHeight="1">
      <c r="A102" s="6"/>
      <c r="B102" s="6"/>
      <c r="C102" s="6"/>
      <c r="D102" s="19"/>
      <c r="E102" s="19"/>
      <c r="F102" s="6"/>
      <c r="G102" s="6"/>
      <c r="H102" s="6"/>
    </row>
    <row r="103" spans="1:8" ht="14.1" customHeight="1">
      <c r="A103" s="6" t="s">
        <v>57</v>
      </c>
      <c r="B103" s="6" t="s">
        <v>99</v>
      </c>
      <c r="C103" s="6"/>
      <c r="D103" s="19">
        <v>300</v>
      </c>
      <c r="E103" s="19"/>
      <c r="F103" s="6" t="e">
        <f>F105+F121</f>
        <v>#REF!</v>
      </c>
      <c r="G103" s="6"/>
      <c r="H103" s="6" t="e">
        <f>H105+H121</f>
        <v>#REF!</v>
      </c>
    </row>
    <row r="104" spans="1:8" ht="14.1" customHeight="1">
      <c r="A104" s="6"/>
      <c r="B104" s="6"/>
      <c r="C104" s="6"/>
      <c r="D104" s="19"/>
      <c r="E104" s="19"/>
      <c r="F104" s="6"/>
      <c r="G104" s="6"/>
      <c r="H104" s="6"/>
    </row>
    <row r="105" spans="1:8" ht="14.1" customHeight="1">
      <c r="A105" s="6" t="s">
        <v>59</v>
      </c>
      <c r="B105" s="6" t="s">
        <v>100</v>
      </c>
      <c r="C105" s="6"/>
      <c r="D105" s="19">
        <v>310</v>
      </c>
      <c r="E105" s="19"/>
      <c r="F105" s="6" t="e">
        <f>SUM(F106:F117)</f>
        <v>#REF!</v>
      </c>
      <c r="G105" s="6"/>
      <c r="H105" s="6" t="e">
        <f>SUM(H106:H117)</f>
        <v>#REF!</v>
      </c>
    </row>
    <row r="106" spans="1:8" ht="14.1" customHeight="1">
      <c r="A106" s="20" t="s">
        <v>62</v>
      </c>
      <c r="B106" s="7" t="s">
        <v>13</v>
      </c>
      <c r="C106" s="7"/>
      <c r="D106" s="1">
        <v>311</v>
      </c>
      <c r="E106" s="101"/>
      <c r="F106" s="7" t="e">
        <f>#REF!*ExRates!$E$16</f>
        <v>#REF!</v>
      </c>
      <c r="G106" s="7"/>
      <c r="H106" s="7" t="e">
        <f>#REF!*ExRates!$F$16</f>
        <v>#REF!</v>
      </c>
    </row>
    <row r="107" spans="1:8" ht="14.1" customHeight="1">
      <c r="A107" s="20" t="s">
        <v>64</v>
      </c>
      <c r="B107" s="7" t="s">
        <v>298</v>
      </c>
      <c r="C107" s="7"/>
      <c r="D107" s="1">
        <v>312</v>
      </c>
      <c r="E107" s="101"/>
      <c r="F107" s="7" t="e">
        <f>#REF!*ExRates!$E$16</f>
        <v>#REF!</v>
      </c>
      <c r="G107" s="7"/>
      <c r="H107" s="7" t="e">
        <f>#REF!*ExRates!$F$16</f>
        <v>#REF!</v>
      </c>
    </row>
    <row r="108" spans="1:8" ht="14.1" customHeight="1">
      <c r="A108" s="20" t="s">
        <v>69</v>
      </c>
      <c r="B108" s="7" t="s">
        <v>101</v>
      </c>
      <c r="C108" s="7"/>
      <c r="D108" s="1">
        <v>313</v>
      </c>
      <c r="E108" s="101"/>
      <c r="F108" s="7" t="e">
        <f>#REF!*ExRates!$E$16</f>
        <v>#REF!</v>
      </c>
      <c r="G108" s="7"/>
      <c r="H108" s="7" t="e">
        <f>#REF!*ExRates!$F$16</f>
        <v>#REF!</v>
      </c>
    </row>
    <row r="109" spans="1:8" ht="14.1" customHeight="1">
      <c r="A109" s="20" t="s">
        <v>71</v>
      </c>
      <c r="B109" s="7" t="s">
        <v>21</v>
      </c>
      <c r="C109" s="7"/>
      <c r="D109" s="1">
        <v>314</v>
      </c>
      <c r="E109" s="101"/>
      <c r="F109" s="7" t="e">
        <f>#REF!*ExRates!$E$16</f>
        <v>#REF!</v>
      </c>
      <c r="G109" s="7"/>
      <c r="H109" s="7" t="e">
        <f>#REF!*ExRates!$F$16</f>
        <v>#REF!</v>
      </c>
    </row>
    <row r="110" spans="1:8" ht="14.1" customHeight="1">
      <c r="A110" s="20" t="s">
        <v>73</v>
      </c>
      <c r="B110" s="7" t="s">
        <v>299</v>
      </c>
      <c r="C110" s="7"/>
      <c r="D110" s="1">
        <v>315</v>
      </c>
      <c r="E110" s="101"/>
      <c r="F110" s="7" t="e">
        <f>#REF!*ExRates!$E$16</f>
        <v>#REF!</v>
      </c>
      <c r="G110" s="7"/>
      <c r="H110" s="7" t="e">
        <f>#REF!*ExRates!$F$16</f>
        <v>#REF!</v>
      </c>
    </row>
    <row r="111" spans="1:8" ht="14.1" customHeight="1">
      <c r="A111" s="20" t="s">
        <v>74</v>
      </c>
      <c r="B111" s="7" t="s">
        <v>23</v>
      </c>
      <c r="C111" s="7"/>
      <c r="D111" s="1">
        <v>316</v>
      </c>
      <c r="E111" s="101"/>
      <c r="F111" s="7" t="e">
        <f>#REF!*ExRates!$E$16</f>
        <v>#REF!</v>
      </c>
      <c r="G111" s="7"/>
      <c r="H111" s="7" t="e">
        <f>#REF!*ExRates!$F$16</f>
        <v>#REF!</v>
      </c>
    </row>
    <row r="112" spans="1:8" ht="14.1" customHeight="1">
      <c r="A112" s="20" t="s">
        <v>102</v>
      </c>
      <c r="B112" s="7" t="s">
        <v>104</v>
      </c>
      <c r="C112" s="7"/>
      <c r="D112" s="1">
        <v>317</v>
      </c>
      <c r="E112" s="101"/>
      <c r="F112" s="7" t="e">
        <f>#REF!*ExRates!$E$16</f>
        <v>#REF!</v>
      </c>
      <c r="G112" s="7"/>
      <c r="H112" s="7" t="e">
        <f>#REF!*ExRates!$F$16</f>
        <v>#REF!</v>
      </c>
    </row>
    <row r="113" spans="1:8" ht="14.1" customHeight="1">
      <c r="A113" s="20" t="s">
        <v>103</v>
      </c>
      <c r="B113" s="7" t="s">
        <v>300</v>
      </c>
      <c r="C113" s="7"/>
      <c r="D113" s="1">
        <v>318</v>
      </c>
      <c r="E113" s="101"/>
      <c r="F113" s="7" t="e">
        <f>#REF!*ExRates!$E$16</f>
        <v>#REF!</v>
      </c>
      <c r="G113" s="7"/>
      <c r="H113" s="7" t="e">
        <f>#REF!*ExRates!$F$16</f>
        <v>#REF!</v>
      </c>
    </row>
    <row r="114" spans="1:8" ht="14.1" customHeight="1">
      <c r="A114" s="20" t="s">
        <v>105</v>
      </c>
      <c r="B114" s="7" t="s">
        <v>301</v>
      </c>
      <c r="C114" s="7"/>
      <c r="D114" s="1">
        <v>319</v>
      </c>
      <c r="E114" s="101"/>
      <c r="F114" s="7" t="e">
        <f>#REF!*ExRates!$E$16</f>
        <v>#REF!</v>
      </c>
      <c r="G114" s="7"/>
      <c r="H114" s="7" t="e">
        <f>#REF!*ExRates!$F$16</f>
        <v>#REF!</v>
      </c>
    </row>
    <row r="115" spans="1:8" ht="14.1" customHeight="1">
      <c r="A115" s="7" t="s">
        <v>108</v>
      </c>
      <c r="B115" s="7" t="s">
        <v>302</v>
      </c>
      <c r="C115" s="7"/>
      <c r="D115" s="1">
        <v>320</v>
      </c>
      <c r="E115" s="101"/>
      <c r="F115" s="7" t="e">
        <f>#REF!*ExRates!$E$16</f>
        <v>#REF!</v>
      </c>
      <c r="G115" s="7"/>
      <c r="H115" s="7" t="e">
        <f>#REF!*ExRates!$F$16</f>
        <v>#REF!</v>
      </c>
    </row>
    <row r="116" spans="1:8" ht="14.1" customHeight="1">
      <c r="A116" s="7" t="s">
        <v>116</v>
      </c>
      <c r="B116" s="7" t="s">
        <v>29</v>
      </c>
      <c r="C116" s="7"/>
      <c r="D116" s="1">
        <v>321</v>
      </c>
      <c r="E116" s="101"/>
      <c r="F116" s="7" t="e">
        <f>#REF!*ExRates!$E$16</f>
        <v>#REF!</v>
      </c>
      <c r="G116" s="7"/>
      <c r="H116" s="7" t="e">
        <f>#REF!*ExRates!$F$16</f>
        <v>#REF!</v>
      </c>
    </row>
    <row r="117" spans="1:8" ht="14.1" customHeight="1">
      <c r="A117" s="7" t="s">
        <v>130</v>
      </c>
      <c r="B117" s="7" t="s">
        <v>38</v>
      </c>
      <c r="C117" s="7"/>
      <c r="D117" s="1">
        <v>322</v>
      </c>
      <c r="E117" s="101"/>
      <c r="F117" s="7" t="e">
        <f>#REF!*ExRates!$E$16</f>
        <v>#REF!</v>
      </c>
      <c r="G117" s="7"/>
      <c r="H117" s="7" t="e">
        <f>#REF!*ExRates!$F$16</f>
        <v>#REF!</v>
      </c>
    </row>
    <row r="118" spans="1:8" ht="14.1" customHeight="1">
      <c r="A118" s="7" t="s">
        <v>131</v>
      </c>
      <c r="B118" s="7" t="s">
        <v>303</v>
      </c>
      <c r="C118" s="7"/>
      <c r="D118" s="1">
        <v>323</v>
      </c>
      <c r="E118" s="101"/>
      <c r="F118" s="7" t="e">
        <f>#REF!*ExRates!$E$16</f>
        <v>#REF!</v>
      </c>
      <c r="G118" s="7"/>
      <c r="H118" s="7" t="e">
        <f>#REF!*ExRates!$F$16</f>
        <v>#REF!</v>
      </c>
    </row>
    <row r="119" spans="1:8" ht="14.1" customHeight="1">
      <c r="A119" s="7" t="s">
        <v>133</v>
      </c>
      <c r="B119" s="7" t="s">
        <v>225</v>
      </c>
      <c r="C119" s="7"/>
      <c r="D119" s="1">
        <v>324</v>
      </c>
      <c r="E119" s="101"/>
      <c r="F119" s="7" t="e">
        <f>#REF!*ExRates!$E$16</f>
        <v>#REF!</v>
      </c>
      <c r="G119" s="7"/>
      <c r="H119" s="7" t="e">
        <f>#REF!*ExRates!$F$16</f>
        <v>#REF!</v>
      </c>
    </row>
    <row r="120" spans="1:8" ht="14.1" customHeight="1">
      <c r="A120" s="20"/>
      <c r="B120" s="7"/>
      <c r="C120" s="7"/>
      <c r="D120" s="1"/>
      <c r="E120" s="101"/>
      <c r="F120" s="7"/>
      <c r="G120" s="7"/>
      <c r="H120" s="7"/>
    </row>
    <row r="121" spans="1:8" ht="14.1" customHeight="1">
      <c r="A121" s="6" t="s">
        <v>66</v>
      </c>
      <c r="B121" s="6" t="s">
        <v>28</v>
      </c>
      <c r="C121" s="6"/>
      <c r="D121" s="19">
        <v>330</v>
      </c>
      <c r="E121" s="100"/>
      <c r="F121" s="6" t="e">
        <f>SUM(F122:F130)</f>
        <v>#REF!</v>
      </c>
      <c r="G121" s="6"/>
      <c r="H121" s="6" t="e">
        <f>SUM(H122:H130)</f>
        <v>#REF!</v>
      </c>
    </row>
    <row r="122" spans="1:8" ht="14.1" customHeight="1">
      <c r="A122" s="20" t="s">
        <v>62</v>
      </c>
      <c r="B122" s="7" t="s">
        <v>304</v>
      </c>
      <c r="C122" s="7"/>
      <c r="D122" s="1">
        <v>331</v>
      </c>
      <c r="E122" s="101"/>
      <c r="F122" s="7" t="e">
        <f>#REF!*ExRates!$E$16</f>
        <v>#REF!</v>
      </c>
      <c r="G122" s="7"/>
      <c r="H122" s="7" t="e">
        <f>#REF!*ExRates!$F$16</f>
        <v>#REF!</v>
      </c>
    </row>
    <row r="123" spans="1:8" ht="14.1" customHeight="1">
      <c r="A123" s="20" t="s">
        <v>64</v>
      </c>
      <c r="B123" s="7" t="s">
        <v>305</v>
      </c>
      <c r="C123" s="7"/>
      <c r="D123" s="1">
        <v>332</v>
      </c>
      <c r="E123" s="101"/>
      <c r="F123" s="7" t="e">
        <f>#REF!*ExRates!$E$16</f>
        <v>#REF!</v>
      </c>
      <c r="G123" s="7"/>
      <c r="H123" s="7" t="e">
        <f>#REF!*ExRates!$F$16</f>
        <v>#REF!</v>
      </c>
    </row>
    <row r="124" spans="1:8" ht="14.1" customHeight="1">
      <c r="A124" s="20" t="s">
        <v>69</v>
      </c>
      <c r="B124" s="7" t="s">
        <v>306</v>
      </c>
      <c r="C124" s="7"/>
      <c r="D124" s="1">
        <v>333</v>
      </c>
      <c r="E124" s="101"/>
      <c r="F124" s="7" t="e">
        <f>#REF!*ExRates!$E$16</f>
        <v>#REF!</v>
      </c>
      <c r="G124" s="7"/>
      <c r="H124" s="7" t="e">
        <f>#REF!*ExRates!$F$16</f>
        <v>#REF!</v>
      </c>
    </row>
    <row r="125" spans="1:8" ht="14.1" customHeight="1">
      <c r="A125" s="20" t="s">
        <v>71</v>
      </c>
      <c r="B125" s="7" t="s">
        <v>307</v>
      </c>
      <c r="C125" s="7"/>
      <c r="D125" s="1">
        <v>334</v>
      </c>
      <c r="E125" s="101"/>
      <c r="F125" s="7" t="e">
        <f>#REF!*ExRates!$E$16</f>
        <v>#REF!</v>
      </c>
      <c r="G125" s="7"/>
      <c r="H125" s="7" t="e">
        <f>#REF!*ExRates!$F$16</f>
        <v>#REF!</v>
      </c>
    </row>
    <row r="126" spans="1:8" ht="14.1" customHeight="1">
      <c r="A126" s="20" t="s">
        <v>73</v>
      </c>
      <c r="B126" s="7" t="s">
        <v>308</v>
      </c>
      <c r="C126" s="7"/>
      <c r="D126" s="1">
        <v>335</v>
      </c>
      <c r="E126" s="101"/>
      <c r="F126" s="7" t="e">
        <f>#REF!*ExRates!$E$16</f>
        <v>#REF!</v>
      </c>
      <c r="G126" s="7"/>
      <c r="H126" s="7" t="e">
        <f>#REF!*ExRates!$F$16</f>
        <v>#REF!</v>
      </c>
    </row>
    <row r="127" spans="1:8" ht="14.1" customHeight="1">
      <c r="A127" s="7" t="s">
        <v>74</v>
      </c>
      <c r="B127" s="7" t="s">
        <v>309</v>
      </c>
      <c r="C127" s="7"/>
      <c r="D127" s="1">
        <v>336</v>
      </c>
      <c r="E127" s="101"/>
      <c r="F127" s="7" t="e">
        <f>#REF!*ExRates!$E$16</f>
        <v>#REF!</v>
      </c>
      <c r="G127" s="7"/>
      <c r="H127" s="7" t="e">
        <f>#REF!*ExRates!$F$16</f>
        <v>#REF!</v>
      </c>
    </row>
    <row r="128" spans="1:8" ht="14.1" customHeight="1">
      <c r="A128" s="7" t="s">
        <v>102</v>
      </c>
      <c r="B128" s="7" t="s">
        <v>109</v>
      </c>
      <c r="C128" s="7"/>
      <c r="D128" s="1">
        <v>337</v>
      </c>
      <c r="E128" s="101"/>
      <c r="F128" s="7" t="e">
        <f>#REF!*ExRates!$E$16</f>
        <v>#REF!</v>
      </c>
      <c r="G128" s="7"/>
      <c r="H128" s="7" t="e">
        <f>#REF!*ExRates!$F$16</f>
        <v>#REF!</v>
      </c>
    </row>
    <row r="129" spans="1:8" ht="14.1" customHeight="1">
      <c r="A129" s="7" t="s">
        <v>103</v>
      </c>
      <c r="B129" s="7" t="s">
        <v>310</v>
      </c>
      <c r="C129" s="7"/>
      <c r="D129" s="1">
        <v>338</v>
      </c>
      <c r="E129" s="101"/>
      <c r="F129" s="7" t="e">
        <f>#REF!*ExRates!$E$16</f>
        <v>#REF!</v>
      </c>
      <c r="G129" s="7"/>
      <c r="H129" s="7" t="e">
        <f>#REF!*ExRates!$F$16</f>
        <v>#REF!</v>
      </c>
    </row>
    <row r="130" spans="1:8" ht="14.1" customHeight="1">
      <c r="A130" s="7" t="s">
        <v>105</v>
      </c>
      <c r="B130" s="7" t="s">
        <v>218</v>
      </c>
      <c r="C130" s="7"/>
      <c r="D130" s="1">
        <v>339</v>
      </c>
      <c r="E130" s="101"/>
      <c r="F130" s="7" t="e">
        <f>#REF!*ExRates!$E$16</f>
        <v>#REF!</v>
      </c>
      <c r="G130" s="7"/>
      <c r="H130" s="7" t="e">
        <f>#REF!*ExRates!$F$16</f>
        <v>#REF!</v>
      </c>
    </row>
    <row r="131" spans="1:8" ht="14.1" customHeight="1">
      <c r="A131" s="7" t="s">
        <v>108</v>
      </c>
      <c r="B131" s="7" t="s">
        <v>311</v>
      </c>
      <c r="C131" s="7"/>
      <c r="D131" s="1">
        <v>340</v>
      </c>
      <c r="E131" s="101"/>
      <c r="F131" s="7" t="e">
        <f>#REF!*ExRates!$E$16</f>
        <v>#REF!</v>
      </c>
      <c r="G131" s="7"/>
      <c r="H131" s="7" t="e">
        <f>#REF!*ExRates!$F$16</f>
        <v>#REF!</v>
      </c>
    </row>
    <row r="132" spans="1:8" ht="14.1" customHeight="1">
      <c r="A132" s="7" t="s">
        <v>116</v>
      </c>
      <c r="B132" s="7" t="s">
        <v>110</v>
      </c>
      <c r="C132" s="7"/>
      <c r="D132" s="1">
        <v>341</v>
      </c>
      <c r="E132" s="101"/>
      <c r="F132" s="7" t="e">
        <f>#REF!*ExRates!$E$16</f>
        <v>#REF!</v>
      </c>
      <c r="G132" s="7"/>
      <c r="H132" s="7" t="e">
        <f>#REF!*ExRates!$F$16</f>
        <v>#REF!</v>
      </c>
    </row>
    <row r="133" spans="1:8" ht="14.1" customHeight="1">
      <c r="A133" s="7" t="s">
        <v>130</v>
      </c>
      <c r="B133" s="7" t="s">
        <v>30</v>
      </c>
      <c r="C133" s="7"/>
      <c r="D133" s="1">
        <v>342</v>
      </c>
      <c r="E133" s="101"/>
      <c r="F133" s="7" t="e">
        <f>#REF!*ExRates!$E$16</f>
        <v>#REF!</v>
      </c>
      <c r="G133" s="7"/>
      <c r="H133" s="7" t="e">
        <f>#REF!*ExRates!$F$16</f>
        <v>#REF!</v>
      </c>
    </row>
    <row r="134" spans="1:8" ht="14.1" customHeight="1">
      <c r="A134" s="7" t="s">
        <v>131</v>
      </c>
      <c r="B134" s="7" t="s">
        <v>226</v>
      </c>
      <c r="C134" s="7"/>
      <c r="D134" s="1">
        <v>343</v>
      </c>
      <c r="E134" s="101"/>
      <c r="F134" s="7" t="e">
        <f>#REF!*ExRates!$E$16</f>
        <v>#REF!</v>
      </c>
      <c r="G134" s="7"/>
      <c r="H134" s="7" t="e">
        <f>#REF!*ExRates!$F$16</f>
        <v>#REF!</v>
      </c>
    </row>
    <row r="135" spans="1:8" ht="14.1" customHeight="1">
      <c r="A135" s="20"/>
      <c r="B135" s="7"/>
      <c r="C135" s="7"/>
      <c r="D135" s="1"/>
      <c r="E135" s="101"/>
      <c r="F135" s="7"/>
      <c r="G135" s="7"/>
      <c r="H135" s="7"/>
    </row>
    <row r="136" spans="1:8" ht="14.1" customHeight="1">
      <c r="A136" s="20"/>
      <c r="B136" s="7"/>
      <c r="C136" s="7"/>
      <c r="D136" s="1"/>
      <c r="E136" s="101"/>
      <c r="F136" s="7"/>
      <c r="G136" s="7"/>
      <c r="H136" s="7"/>
    </row>
    <row r="137" spans="1:8" ht="14.1" customHeight="1">
      <c r="A137" s="494" t="e">
        <f>A98</f>
        <v>#REF!</v>
      </c>
      <c r="B137" s="494"/>
      <c r="C137" s="494"/>
      <c r="D137" s="494"/>
      <c r="E137" s="494"/>
      <c r="F137" s="494"/>
      <c r="G137" s="494"/>
      <c r="H137" s="494"/>
    </row>
    <row r="138" spans="1:8" ht="14.1" customHeight="1" thickBot="1">
      <c r="A138" s="493" t="e">
        <f>A99</f>
        <v>#REF!</v>
      </c>
      <c r="B138" s="493"/>
      <c r="C138" s="493"/>
      <c r="D138" s="493"/>
      <c r="E138" s="493"/>
      <c r="F138" s="493"/>
      <c r="G138" s="493"/>
      <c r="H138" s="493"/>
    </row>
    <row r="139" spans="1:8" ht="14.1" customHeight="1">
      <c r="D139" s="21"/>
      <c r="E139" s="21"/>
    </row>
    <row r="140" spans="1:8" ht="38.25">
      <c r="A140" s="16" t="s">
        <v>54</v>
      </c>
      <c r="B140" s="17"/>
      <c r="C140" s="17"/>
      <c r="D140" s="18" t="s">
        <v>55</v>
      </c>
      <c r="E140" s="18" t="s">
        <v>269</v>
      </c>
      <c r="F140" s="88" t="str">
        <f>F50</f>
        <v>Số cuối năm</v>
      </c>
      <c r="G140" s="89"/>
      <c r="H140" s="88" t="str">
        <f>H50</f>
        <v>Số đầu năm</v>
      </c>
    </row>
    <row r="141" spans="1:8" ht="14.1" customHeight="1">
      <c r="A141" s="20"/>
      <c r="B141" s="7"/>
      <c r="C141" s="7"/>
      <c r="D141" s="1"/>
      <c r="E141" s="101"/>
      <c r="F141" s="7"/>
      <c r="G141" s="7"/>
      <c r="H141" s="7"/>
    </row>
    <row r="142" spans="1:8" ht="14.1" customHeight="1">
      <c r="A142" s="6" t="s">
        <v>82</v>
      </c>
      <c r="B142" s="6" t="s">
        <v>111</v>
      </c>
      <c r="C142" s="6"/>
      <c r="D142" s="19">
        <v>400</v>
      </c>
      <c r="E142" s="100"/>
      <c r="F142" s="6" t="e">
        <f>F144+F163</f>
        <v>#REF!</v>
      </c>
      <c r="G142" s="6"/>
      <c r="H142" s="6" t="e">
        <f>H144+H163</f>
        <v>#REF!</v>
      </c>
    </row>
    <row r="143" spans="1:8" ht="14.1" customHeight="1">
      <c r="A143" s="6"/>
      <c r="B143" s="6"/>
      <c r="C143" s="6"/>
      <c r="D143" s="19"/>
      <c r="E143" s="100"/>
      <c r="F143" s="6"/>
      <c r="G143" s="6"/>
      <c r="H143" s="6"/>
    </row>
    <row r="144" spans="1:8" ht="14.1" customHeight="1">
      <c r="A144" s="6" t="s">
        <v>59</v>
      </c>
      <c r="B144" s="6" t="s">
        <v>112</v>
      </c>
      <c r="C144" s="6"/>
      <c r="D144" s="19">
        <v>410</v>
      </c>
      <c r="E144" s="100"/>
      <c r="F144" s="6" t="e">
        <f>F145+SUM(F148:F157)+F160+F161</f>
        <v>#REF!</v>
      </c>
      <c r="G144" s="6"/>
      <c r="H144" s="6" t="e">
        <f>H145+SUM(H148:H157)+H160+H161</f>
        <v>#REF!</v>
      </c>
    </row>
    <row r="145" spans="1:8" ht="14.1" customHeight="1">
      <c r="A145" s="20" t="s">
        <v>62</v>
      </c>
      <c r="B145" s="7" t="s">
        <v>312</v>
      </c>
      <c r="C145" s="7"/>
      <c r="D145" s="1">
        <v>411</v>
      </c>
      <c r="E145" s="101"/>
      <c r="F145" s="7">
        <f>SUM(F146:F147)</f>
        <v>0</v>
      </c>
      <c r="G145" s="7"/>
      <c r="H145" s="7">
        <f>SUM(H146:H147)</f>
        <v>0</v>
      </c>
    </row>
    <row r="146" spans="1:8" ht="14.1" customHeight="1">
      <c r="A146" s="223" t="s">
        <v>153</v>
      </c>
      <c r="B146" s="8" t="s">
        <v>313</v>
      </c>
      <c r="C146" s="8"/>
      <c r="D146" s="22" t="s">
        <v>314</v>
      </c>
      <c r="E146" s="101"/>
      <c r="F146" s="7">
        <f>ExRates!G28</f>
        <v>0</v>
      </c>
      <c r="G146" s="7"/>
      <c r="H146" s="7">
        <f>ExRates!J28</f>
        <v>0</v>
      </c>
    </row>
    <row r="147" spans="1:8" ht="14.1" customHeight="1">
      <c r="A147" s="223" t="s">
        <v>153</v>
      </c>
      <c r="B147" s="8" t="s">
        <v>311</v>
      </c>
      <c r="C147" s="8"/>
      <c r="D147" s="22" t="s">
        <v>315</v>
      </c>
      <c r="E147" s="101"/>
      <c r="F147" s="7">
        <f>ExRates!G36</f>
        <v>0</v>
      </c>
      <c r="G147" s="7"/>
      <c r="H147" s="7">
        <f>ExRates!J36</f>
        <v>0</v>
      </c>
    </row>
    <row r="148" spans="1:8" ht="14.1" customHeight="1">
      <c r="A148" s="20" t="s">
        <v>64</v>
      </c>
      <c r="B148" s="7" t="s">
        <v>32</v>
      </c>
      <c r="C148" s="7"/>
      <c r="D148" s="1">
        <v>412</v>
      </c>
      <c r="E148" s="101"/>
      <c r="F148" s="7">
        <f>ExRates!G44</f>
        <v>0</v>
      </c>
      <c r="G148" s="7"/>
      <c r="H148" s="7">
        <f>ExRates!J44</f>
        <v>0</v>
      </c>
    </row>
    <row r="149" spans="1:8" ht="14.1" customHeight="1">
      <c r="A149" s="20" t="s">
        <v>69</v>
      </c>
      <c r="B149" s="7" t="s">
        <v>316</v>
      </c>
      <c r="C149" s="7"/>
      <c r="D149" s="1">
        <v>413</v>
      </c>
      <c r="E149" s="101"/>
      <c r="F149" s="7">
        <f>ExRates!G60</f>
        <v>0</v>
      </c>
      <c r="G149" s="7"/>
      <c r="H149" s="7">
        <f>ExRates!J60</f>
        <v>0</v>
      </c>
    </row>
    <row r="150" spans="1:8" ht="14.1" customHeight="1">
      <c r="A150" s="20" t="s">
        <v>71</v>
      </c>
      <c r="B150" s="7" t="s">
        <v>113</v>
      </c>
      <c r="C150" s="7"/>
      <c r="D150" s="1">
        <v>414</v>
      </c>
      <c r="E150" s="101"/>
      <c r="F150" s="7">
        <f>ExRates!G52</f>
        <v>0</v>
      </c>
      <c r="G150" s="7"/>
      <c r="H150" s="7">
        <f>ExRates!J52</f>
        <v>0</v>
      </c>
    </row>
    <row r="151" spans="1:8" ht="14.1" customHeight="1">
      <c r="A151" s="20" t="s">
        <v>73</v>
      </c>
      <c r="B151" s="7" t="s">
        <v>37</v>
      </c>
      <c r="C151" s="7"/>
      <c r="D151" s="1">
        <v>415</v>
      </c>
      <c r="E151" s="101"/>
      <c r="F151" s="7">
        <f>ExRates!G68</f>
        <v>0</v>
      </c>
      <c r="G151" s="7"/>
      <c r="H151" s="7">
        <f>ExRates!J68</f>
        <v>0</v>
      </c>
    </row>
    <row r="152" spans="1:8" ht="14.1" customHeight="1">
      <c r="A152" s="20" t="s">
        <v>74</v>
      </c>
      <c r="B152" s="7" t="s">
        <v>34</v>
      </c>
      <c r="C152" s="7"/>
      <c r="D152" s="1">
        <v>416</v>
      </c>
      <c r="E152" s="101"/>
      <c r="F152" s="7">
        <f>ExRates!G76</f>
        <v>0</v>
      </c>
      <c r="G152" s="7"/>
      <c r="H152" s="7">
        <f>ExRates!J76</f>
        <v>0</v>
      </c>
    </row>
    <row r="153" spans="1:8" ht="14.1" customHeight="1">
      <c r="A153" s="20" t="s">
        <v>102</v>
      </c>
      <c r="B153" s="7" t="s">
        <v>35</v>
      </c>
      <c r="C153" s="7"/>
      <c r="D153" s="1">
        <v>417</v>
      </c>
      <c r="E153" s="101"/>
      <c r="F153" s="310" t="e">
        <f>F96-F103-F145-SUM(F148:F152)-SUM(F154:F157)-SUM(F160:F161)-F163</f>
        <v>#REF!</v>
      </c>
      <c r="G153" s="7"/>
      <c r="H153" s="310" t="e">
        <f>H96-H103-H145-SUM(H148:H152)-SUM(H154:H157)-SUM(H160:H161)-H163</f>
        <v>#REF!</v>
      </c>
    </row>
    <row r="154" spans="1:8" ht="14.1" customHeight="1">
      <c r="A154" s="7" t="s">
        <v>103</v>
      </c>
      <c r="B154" s="7" t="s">
        <v>36</v>
      </c>
      <c r="C154" s="7"/>
      <c r="D154" s="1">
        <v>418</v>
      </c>
      <c r="E154" s="101"/>
      <c r="F154" s="7">
        <f>ExRates!G84</f>
        <v>0</v>
      </c>
      <c r="G154" s="7"/>
      <c r="H154" s="7">
        <f>ExRates!J84</f>
        <v>0</v>
      </c>
    </row>
    <row r="155" spans="1:8" ht="14.1" customHeight="1">
      <c r="A155" s="7" t="s">
        <v>105</v>
      </c>
      <c r="B155" s="7" t="s">
        <v>227</v>
      </c>
      <c r="C155" s="7"/>
      <c r="D155" s="1">
        <v>419</v>
      </c>
      <c r="E155" s="101"/>
      <c r="F155" s="7">
        <f>ExRates!G92</f>
        <v>0</v>
      </c>
      <c r="G155" s="7"/>
      <c r="H155" s="7">
        <f>ExRates!J92</f>
        <v>0</v>
      </c>
    </row>
    <row r="156" spans="1:8" ht="14.1" customHeight="1">
      <c r="A156" s="7" t="s">
        <v>108</v>
      </c>
      <c r="B156" s="7" t="s">
        <v>114</v>
      </c>
      <c r="C156" s="7"/>
      <c r="D156" s="1">
        <v>420</v>
      </c>
      <c r="E156" s="101"/>
      <c r="F156" s="7">
        <f>ExRates!G100</f>
        <v>0</v>
      </c>
      <c r="G156" s="7"/>
      <c r="H156" s="7">
        <f>ExRates!J100</f>
        <v>0</v>
      </c>
    </row>
    <row r="157" spans="1:8" ht="14.1" customHeight="1">
      <c r="A157" s="7" t="s">
        <v>116</v>
      </c>
      <c r="B157" s="7" t="s">
        <v>115</v>
      </c>
      <c r="C157" s="7"/>
      <c r="D157" s="1">
        <v>421</v>
      </c>
      <c r="E157" s="101"/>
      <c r="F157" s="7">
        <f>SUM(F158:F159)</f>
        <v>0</v>
      </c>
      <c r="G157" s="7"/>
      <c r="H157" s="7">
        <f>SUM(H158:H159)</f>
        <v>0</v>
      </c>
    </row>
    <row r="158" spans="1:8" ht="26.25" customHeight="1">
      <c r="A158" s="8" t="s">
        <v>153</v>
      </c>
      <c r="B158" s="482" t="s">
        <v>319</v>
      </c>
      <c r="C158" s="482"/>
      <c r="D158" s="22" t="s">
        <v>317</v>
      </c>
      <c r="E158" s="101"/>
      <c r="F158" s="310"/>
      <c r="G158" s="7"/>
      <c r="H158" s="310"/>
    </row>
    <row r="159" spans="1:8" ht="14.1" customHeight="1">
      <c r="A159" s="8" t="s">
        <v>153</v>
      </c>
      <c r="B159" s="8" t="s">
        <v>320</v>
      </c>
      <c r="C159" s="8"/>
      <c r="D159" s="22" t="s">
        <v>318</v>
      </c>
      <c r="E159" s="101"/>
      <c r="F159" s="310"/>
      <c r="G159" s="7"/>
      <c r="H159" s="310"/>
    </row>
    <row r="160" spans="1:8" ht="14.1" customHeight="1">
      <c r="A160" s="7" t="s">
        <v>130</v>
      </c>
      <c r="B160" s="7" t="s">
        <v>117</v>
      </c>
      <c r="C160" s="7"/>
      <c r="D160" s="1">
        <v>422</v>
      </c>
      <c r="E160" s="101"/>
      <c r="F160" s="7">
        <f>ExRates!G108</f>
        <v>0</v>
      </c>
      <c r="G160" s="7"/>
      <c r="H160" s="7">
        <f>ExRates!J108</f>
        <v>0</v>
      </c>
    </row>
    <row r="161" spans="1:8" ht="14.1" customHeight="1" outlineLevel="1">
      <c r="A161" s="20" t="s">
        <v>131</v>
      </c>
      <c r="B161" s="7" t="s">
        <v>332</v>
      </c>
      <c r="C161" s="7"/>
      <c r="D161" s="1">
        <v>429</v>
      </c>
      <c r="E161" s="101"/>
      <c r="F161" s="7">
        <f>ExRates!G116</f>
        <v>0</v>
      </c>
      <c r="G161" s="7"/>
      <c r="H161" s="7">
        <f>ExRates!J116</f>
        <v>0</v>
      </c>
    </row>
    <row r="162" spans="1:8" ht="14.1" customHeight="1">
      <c r="A162" s="20"/>
      <c r="B162" s="7"/>
      <c r="C162" s="7"/>
      <c r="D162" s="1"/>
      <c r="E162" s="101"/>
      <c r="F162" s="7"/>
      <c r="G162" s="7"/>
      <c r="H162" s="7"/>
    </row>
    <row r="163" spans="1:8" ht="19.5" customHeight="1">
      <c r="A163" s="6" t="s">
        <v>66</v>
      </c>
      <c r="B163" s="6" t="s">
        <v>118</v>
      </c>
      <c r="C163" s="6"/>
      <c r="D163" s="19">
        <v>430</v>
      </c>
      <c r="E163" s="100"/>
      <c r="F163" s="6">
        <f>SUM(F164:F165)</f>
        <v>0</v>
      </c>
      <c r="G163" s="6"/>
      <c r="H163" s="6">
        <f>SUM(H164:H165)</f>
        <v>0</v>
      </c>
    </row>
    <row r="164" spans="1:8" ht="14.1" customHeight="1">
      <c r="A164" s="20" t="s">
        <v>62</v>
      </c>
      <c r="B164" s="7" t="s">
        <v>119</v>
      </c>
      <c r="C164" s="7"/>
      <c r="D164" s="1">
        <v>432</v>
      </c>
      <c r="E164" s="101"/>
      <c r="F164" s="7">
        <f>ExRates!G124</f>
        <v>0</v>
      </c>
      <c r="G164" s="7"/>
      <c r="H164" s="7">
        <f>ExRates!J124</f>
        <v>0</v>
      </c>
    </row>
    <row r="165" spans="1:8" ht="14.1" customHeight="1">
      <c r="A165" s="20" t="s">
        <v>64</v>
      </c>
      <c r="B165" s="7" t="s">
        <v>120</v>
      </c>
      <c r="C165" s="7"/>
      <c r="D165" s="1">
        <v>433</v>
      </c>
      <c r="E165" s="101"/>
      <c r="F165" s="7">
        <f>ExRates!G132</f>
        <v>0</v>
      </c>
      <c r="G165" s="7"/>
      <c r="H165" s="7">
        <f>ExRates!J132</f>
        <v>0</v>
      </c>
    </row>
    <row r="166" spans="1:8" ht="12" customHeight="1">
      <c r="A166" s="20"/>
      <c r="B166" s="7"/>
      <c r="C166" s="7"/>
      <c r="D166" s="1"/>
      <c r="E166" s="101"/>
      <c r="F166" s="7"/>
      <c r="G166" s="7"/>
      <c r="H166" s="7"/>
    </row>
    <row r="167" spans="1:8" ht="19.5" customHeight="1" thickBot="1">
      <c r="A167" s="10"/>
      <c r="B167" s="10" t="s">
        <v>121</v>
      </c>
      <c r="C167" s="10"/>
      <c r="D167" s="23">
        <v>440</v>
      </c>
      <c r="E167" s="103"/>
      <c r="F167" s="9" t="e">
        <f>F142+F103</f>
        <v>#REF!</v>
      </c>
      <c r="G167" s="10"/>
      <c r="H167" s="9" t="e">
        <f>H142+H103</f>
        <v>#REF!</v>
      </c>
    </row>
    <row r="168" spans="1:8" ht="13.5" outlineLevel="1" thickTop="1">
      <c r="A168" s="10"/>
      <c r="B168" s="10"/>
      <c r="C168" s="10"/>
      <c r="D168" s="23"/>
      <c r="E168" s="23"/>
      <c r="F168" s="313" t="e">
        <f>F96-F167</f>
        <v>#REF!</v>
      </c>
      <c r="G168" s="314"/>
      <c r="H168" s="313" t="e">
        <f>H96-H167</f>
        <v>#REF!</v>
      </c>
    </row>
    <row r="169" spans="1:8" ht="12.75">
      <c r="A169" s="10"/>
      <c r="B169" s="10"/>
      <c r="C169" s="10"/>
      <c r="D169" s="23"/>
      <c r="E169" s="23"/>
      <c r="F169" s="10"/>
      <c r="G169" s="10"/>
      <c r="H169" s="10"/>
    </row>
    <row r="170" spans="1:8" ht="12.75">
      <c r="A170" s="10"/>
      <c r="B170" s="10"/>
      <c r="C170" s="10"/>
      <c r="D170" s="23"/>
      <c r="E170" s="23"/>
      <c r="F170" s="10"/>
      <c r="G170" s="10"/>
      <c r="H170" s="10"/>
    </row>
    <row r="171" spans="1:8" ht="14.1" customHeight="1">
      <c r="E171" s="3"/>
      <c r="F171" s="218" t="e">
        <f>#REF!</f>
        <v>#REF!</v>
      </c>
      <c r="G171" s="116"/>
    </row>
    <row r="177" spans="2:8" ht="14.1" customHeight="1">
      <c r="B177" s="80" t="s">
        <v>145</v>
      </c>
      <c r="C177" s="483" t="s">
        <v>145</v>
      </c>
      <c r="D177" s="483"/>
      <c r="E177" s="483"/>
      <c r="F177" s="483" t="s">
        <v>144</v>
      </c>
      <c r="G177" s="483"/>
      <c r="H177" s="483"/>
    </row>
    <row r="178" spans="2:8" s="71" customFormat="1" ht="14.1" customHeight="1">
      <c r="B178" s="98" t="e">
        <f>#REF!</f>
        <v>#REF!</v>
      </c>
      <c r="C178" s="486" t="e">
        <f>#REF!</f>
        <v>#REF!</v>
      </c>
      <c r="D178" s="486"/>
      <c r="E178" s="486"/>
      <c r="F178" s="484" t="e">
        <f>#REF!</f>
        <v>#REF!</v>
      </c>
      <c r="G178" s="484"/>
      <c r="H178" s="484"/>
    </row>
    <row r="179" spans="2:8" ht="14.1" customHeight="1">
      <c r="B179" s="80" t="e">
        <f>#REF!</f>
        <v>#REF!</v>
      </c>
      <c r="C179" s="483" t="e">
        <f>#REF!</f>
        <v>#REF!</v>
      </c>
      <c r="D179" s="483"/>
      <c r="E179" s="483"/>
      <c r="F179" s="485" t="e">
        <f>#REF!</f>
        <v>#REF!</v>
      </c>
      <c r="G179" s="485"/>
      <c r="H179" s="485"/>
    </row>
    <row r="180" spans="2:8" ht="14.1" customHeight="1">
      <c r="F180" s="12"/>
    </row>
  </sheetData>
  <mergeCells count="19">
    <mergeCell ref="C179:E179"/>
    <mergeCell ref="F179:H179"/>
    <mergeCell ref="A47:H47"/>
    <mergeCell ref="A48:H48"/>
    <mergeCell ref="A98:H98"/>
    <mergeCell ref="A99:H99"/>
    <mergeCell ref="C177:E177"/>
    <mergeCell ref="F177:H177"/>
    <mergeCell ref="C178:E178"/>
    <mergeCell ref="F178:H178"/>
    <mergeCell ref="A137:H137"/>
    <mergeCell ref="A138:H138"/>
    <mergeCell ref="B158:C158"/>
    <mergeCell ref="A7:H7"/>
    <mergeCell ref="A1:H1"/>
    <mergeCell ref="A2:H2"/>
    <mergeCell ref="A3:H3"/>
    <mergeCell ref="A4:H4"/>
    <mergeCell ref="A6:H6"/>
  </mergeCells>
  <printOptions horizontalCentered="1"/>
  <pageMargins left="0.74803149606299202" right="0.511811023622047" top="0.4" bottom="0.511811023622047" header="0" footer="0.35433070866141703"/>
  <pageSetup paperSize="9" scale="94" firstPageNumber="6" orientation="portrait" useFirstPageNumber="1" r:id="rId1"/>
  <headerFooter alignWithMargins="0">
    <oddFooter>&amp;R&amp;"Times New Roman,Regular"&amp;P</oddFooter>
  </headerFooter>
  <rowBreaks count="3" manualBreakCount="3">
    <brk id="46" max="16383" man="1"/>
    <brk id="97" max="16383" man="1"/>
    <brk id="136" max="7" man="1"/>
  </rowBreaks>
</worksheet>
</file>

<file path=xl/worksheets/sheet13.xml><?xml version="1.0" encoding="utf-8"?>
<worksheet xmlns="http://schemas.openxmlformats.org/spreadsheetml/2006/main" xmlns:r="http://schemas.openxmlformats.org/officeDocument/2006/relationships">
  <sheetPr>
    <tabColor theme="2" tint="-0.499984740745262"/>
  </sheetPr>
  <dimension ref="A1:I68"/>
  <sheetViews>
    <sheetView view="pageBreakPreview" zoomScaleSheetLayoutView="100" workbookViewId="0">
      <selection activeCell="F40" sqref="F40"/>
    </sheetView>
  </sheetViews>
  <sheetFormatPr defaultRowHeight="14.1" customHeight="1" outlineLevelRow="1"/>
  <cols>
    <col min="1" max="1" width="3.7109375" style="26" customWidth="1"/>
    <col min="2" max="2" width="27.5703125" style="26" customWidth="1"/>
    <col min="3" max="3" width="12.5703125" style="26" customWidth="1"/>
    <col min="4" max="4" width="5.28515625" style="26" customWidth="1"/>
    <col min="5" max="5" width="7.5703125" style="26" customWidth="1"/>
    <col min="6" max="6" width="15.7109375" style="27" customWidth="1"/>
    <col min="7" max="7" width="2.7109375" style="26" customWidth="1"/>
    <col min="8" max="8" width="15.7109375" style="27" customWidth="1"/>
    <col min="9" max="16384" width="9.140625" style="26"/>
  </cols>
  <sheetData>
    <row r="1" spans="1:8" s="24" customFormat="1" ht="15.95" customHeight="1">
      <c r="A1" s="107" t="str">
        <f>BS!A1</f>
        <v>CÔNG TY CỔ PHẦN HƯNG ĐẠO CONGTAINER</v>
      </c>
      <c r="F1" s="25"/>
      <c r="H1" s="25"/>
    </row>
    <row r="2" spans="1:8" ht="14.1" customHeight="1">
      <c r="A2" s="76" t="str">
        <f>BS!A2</f>
        <v>Số 62 Nguyễn Cửu Vân, phường 17, quận Bình Thạnh, Thành phố Hồ Chí Minh, Việt Nam</v>
      </c>
    </row>
    <row r="3" spans="1:8" ht="14.1" customHeight="1">
      <c r="A3" s="76" t="e">
        <f>'BS-QD'!A3:H3</f>
        <v>#REF!</v>
      </c>
    </row>
    <row r="4" spans="1:8" ht="14.1" customHeight="1" thickBot="1">
      <c r="A4" s="176">
        <f>BS!A3</f>
        <v>0</v>
      </c>
      <c r="B4" s="72"/>
      <c r="C4" s="72"/>
      <c r="D4" s="72"/>
      <c r="E4" s="72"/>
      <c r="F4" s="73"/>
      <c r="G4" s="72"/>
      <c r="H4" s="73"/>
    </row>
    <row r="5" spans="1:8" ht="14.1" customHeight="1">
      <c r="A5" s="28"/>
    </row>
    <row r="6" spans="1:8" s="32" customFormat="1" ht="20.100000000000001" customHeight="1">
      <c r="A6" s="29" t="e">
        <f>"BÁO CÁO KẾT QUẢ HOẠT ĐỘNG KINH DOANH"&amp;" "&amp;#REF!</f>
        <v>#REF!</v>
      </c>
      <c r="B6" s="30"/>
      <c r="C6" s="30"/>
      <c r="D6" s="30"/>
      <c r="E6" s="30"/>
      <c r="F6" s="31"/>
      <c r="G6" s="30"/>
      <c r="H6" s="31"/>
    </row>
    <row r="7" spans="1:8" s="32" customFormat="1" ht="20.100000000000001" customHeight="1">
      <c r="A7" s="29" t="s">
        <v>273</v>
      </c>
      <c r="B7" s="30"/>
      <c r="C7" s="30"/>
      <c r="D7" s="30"/>
      <c r="E7" s="30"/>
      <c r="F7" s="31"/>
      <c r="G7" s="30"/>
      <c r="H7" s="31"/>
    </row>
    <row r="8" spans="1:8" s="33" customFormat="1" ht="15">
      <c r="A8" s="497" t="str">
        <f>"N"&amp;RIGHT(A4,7)</f>
        <v>N0</v>
      </c>
      <c r="B8" s="497"/>
      <c r="C8" s="497"/>
      <c r="D8" s="497"/>
      <c r="E8" s="497"/>
      <c r="F8" s="497"/>
      <c r="G8" s="497"/>
      <c r="H8" s="497"/>
    </row>
    <row r="10" spans="1:8" ht="14.1" customHeight="1">
      <c r="H10" s="216"/>
    </row>
    <row r="11" spans="1:8" ht="14.1" customHeight="1">
      <c r="H11" s="117"/>
    </row>
    <row r="12" spans="1:8" ht="14.1" customHeight="1" outlineLevel="1">
      <c r="A12" s="502" t="s">
        <v>54</v>
      </c>
      <c r="B12" s="502"/>
      <c r="C12" s="502"/>
      <c r="D12" s="502" t="s">
        <v>55</v>
      </c>
      <c r="E12" s="502" t="s">
        <v>275</v>
      </c>
      <c r="F12" s="501" t="s">
        <v>274</v>
      </c>
      <c r="G12" s="501"/>
      <c r="H12" s="501"/>
    </row>
    <row r="13" spans="1:8" ht="27.75" customHeight="1">
      <c r="A13" s="502"/>
      <c r="B13" s="502"/>
      <c r="C13" s="502"/>
      <c r="D13" s="502"/>
      <c r="E13" s="502"/>
      <c r="F13" s="212" t="s">
        <v>147</v>
      </c>
      <c r="G13" s="213"/>
      <c r="H13" s="212" t="s">
        <v>148</v>
      </c>
    </row>
    <row r="14" spans="1:8" ht="14.1" customHeight="1">
      <c r="A14" s="34"/>
      <c r="B14" s="34"/>
      <c r="C14" s="34"/>
      <c r="D14" s="35"/>
      <c r="E14" s="35"/>
      <c r="F14" s="36"/>
      <c r="G14" s="34"/>
      <c r="H14" s="36"/>
    </row>
    <row r="15" spans="1:8" s="28" customFormat="1" ht="14.1" customHeight="1">
      <c r="A15" s="37" t="s">
        <v>62</v>
      </c>
      <c r="B15" s="34" t="s">
        <v>122</v>
      </c>
      <c r="C15" s="34"/>
      <c r="D15" s="79" t="s">
        <v>39</v>
      </c>
      <c r="E15" s="104" t="s">
        <v>123</v>
      </c>
      <c r="F15" s="36" t="e">
        <f>#REF!*ExRates!$E$162</f>
        <v>#REF!</v>
      </c>
      <c r="G15" s="34"/>
      <c r="H15" s="36" t="e">
        <f>#REF!*ExRates!$F$162</f>
        <v>#REF!</v>
      </c>
    </row>
    <row r="16" spans="1:8" s="28" customFormat="1" ht="8.1" customHeight="1">
      <c r="A16" s="37"/>
      <c r="B16" s="34"/>
      <c r="C16" s="34"/>
      <c r="D16" s="79"/>
      <c r="E16" s="104"/>
      <c r="F16" s="36"/>
      <c r="G16" s="34"/>
      <c r="H16" s="36"/>
    </row>
    <row r="17" spans="1:8" s="28" customFormat="1" ht="14.1" customHeight="1">
      <c r="A17" s="37" t="s">
        <v>64</v>
      </c>
      <c r="B17" s="34" t="s">
        <v>124</v>
      </c>
      <c r="C17" s="34"/>
      <c r="D17" s="79" t="s">
        <v>42</v>
      </c>
      <c r="E17" s="104"/>
      <c r="F17" s="36" t="e">
        <f>#REF!*ExRates!$E$162</f>
        <v>#REF!</v>
      </c>
      <c r="G17" s="34"/>
      <c r="H17" s="36" t="e">
        <f>#REF!*ExRates!$F$162</f>
        <v>#REF!</v>
      </c>
    </row>
    <row r="18" spans="1:8" s="28" customFormat="1" ht="8.1" customHeight="1">
      <c r="A18" s="37"/>
      <c r="B18" s="34"/>
      <c r="C18" s="34"/>
      <c r="D18" s="79"/>
      <c r="E18" s="104"/>
      <c r="F18" s="36"/>
      <c r="G18" s="34"/>
      <c r="H18" s="36"/>
    </row>
    <row r="19" spans="1:8" s="28" customFormat="1" ht="14.1" customHeight="1">
      <c r="A19" s="37" t="s">
        <v>69</v>
      </c>
      <c r="B19" s="34" t="s">
        <v>125</v>
      </c>
      <c r="C19" s="34"/>
      <c r="D19" s="35">
        <v>10</v>
      </c>
      <c r="E19" s="104"/>
      <c r="F19" s="36" t="e">
        <f>F15-F17</f>
        <v>#REF!</v>
      </c>
      <c r="G19" s="34"/>
      <c r="H19" s="36" t="e">
        <f>H15-H17</f>
        <v>#REF!</v>
      </c>
    </row>
    <row r="20" spans="1:8" s="28" customFormat="1" ht="8.1" customHeight="1">
      <c r="A20" s="37"/>
      <c r="B20" s="34"/>
      <c r="C20" s="34"/>
      <c r="D20" s="35"/>
      <c r="E20" s="104"/>
      <c r="F20" s="36"/>
      <c r="G20" s="34"/>
      <c r="H20" s="36"/>
    </row>
    <row r="21" spans="1:8" s="28" customFormat="1" ht="14.1" customHeight="1">
      <c r="A21" s="37" t="s">
        <v>71</v>
      </c>
      <c r="B21" s="34" t="s">
        <v>43</v>
      </c>
      <c r="C21" s="34"/>
      <c r="D21" s="35">
        <v>11</v>
      </c>
      <c r="E21" s="104"/>
      <c r="F21" s="36" t="e">
        <f>#REF!*ExRates!$E$162</f>
        <v>#REF!</v>
      </c>
      <c r="G21" s="34"/>
      <c r="H21" s="36" t="e">
        <f>#REF!*ExRates!$F$162</f>
        <v>#REF!</v>
      </c>
    </row>
    <row r="22" spans="1:8" s="28" customFormat="1" ht="8.1" customHeight="1">
      <c r="A22" s="37"/>
      <c r="B22" s="34"/>
      <c r="C22" s="34"/>
      <c r="D22" s="35"/>
      <c r="E22" s="104"/>
      <c r="F22" s="36"/>
      <c r="G22" s="34"/>
      <c r="H22" s="36"/>
    </row>
    <row r="23" spans="1:8" s="28" customFormat="1" ht="14.1" customHeight="1">
      <c r="A23" s="37" t="s">
        <v>73</v>
      </c>
      <c r="B23" s="34" t="s">
        <v>126</v>
      </c>
      <c r="C23" s="34"/>
      <c r="D23" s="35">
        <v>20</v>
      </c>
      <c r="E23" s="104"/>
      <c r="F23" s="36" t="e">
        <f>F19-F21</f>
        <v>#REF!</v>
      </c>
      <c r="G23" s="34"/>
      <c r="H23" s="36" t="e">
        <f>H19-H21</f>
        <v>#REF!</v>
      </c>
    </row>
    <row r="24" spans="1:8" s="28" customFormat="1" ht="8.1" customHeight="1">
      <c r="A24" s="37"/>
      <c r="B24" s="34"/>
      <c r="C24" s="34"/>
      <c r="D24" s="35"/>
      <c r="E24" s="104"/>
      <c r="F24" s="36"/>
      <c r="G24" s="34"/>
      <c r="H24" s="36"/>
    </row>
    <row r="25" spans="1:8" s="28" customFormat="1" ht="14.1" customHeight="1">
      <c r="A25" s="37" t="s">
        <v>74</v>
      </c>
      <c r="B25" s="34" t="s">
        <v>41</v>
      </c>
      <c r="C25" s="34"/>
      <c r="D25" s="35">
        <v>21</v>
      </c>
      <c r="E25" s="104"/>
      <c r="F25" s="36" t="e">
        <f>#REF!*ExRates!$E$162</f>
        <v>#REF!</v>
      </c>
      <c r="G25" s="34"/>
      <c r="H25" s="36" t="e">
        <f>#REF!*ExRates!$F$162</f>
        <v>#REF!</v>
      </c>
    </row>
    <row r="26" spans="1:8" s="28" customFormat="1" ht="8.1" customHeight="1">
      <c r="A26" s="37"/>
      <c r="B26" s="34"/>
      <c r="C26" s="34"/>
      <c r="D26" s="35"/>
      <c r="E26" s="104"/>
      <c r="F26" s="36"/>
      <c r="G26" s="34"/>
      <c r="H26" s="36"/>
    </row>
    <row r="27" spans="1:8" s="28" customFormat="1" ht="14.1" customHeight="1">
      <c r="A27" s="37" t="s">
        <v>102</v>
      </c>
      <c r="B27" s="34" t="s">
        <v>127</v>
      </c>
      <c r="C27" s="34"/>
      <c r="D27" s="35">
        <v>22</v>
      </c>
      <c r="E27" s="104"/>
      <c r="F27" s="36" t="e">
        <f>#REF!*ExRates!$E$162</f>
        <v>#REF!</v>
      </c>
      <c r="G27" s="34"/>
      <c r="H27" s="36" t="e">
        <f>#REF!*ExRates!$F$162</f>
        <v>#REF!</v>
      </c>
    </row>
    <row r="28" spans="1:8" ht="14.1" customHeight="1">
      <c r="A28" s="39"/>
      <c r="B28" s="39" t="s">
        <v>128</v>
      </c>
      <c r="C28" s="39"/>
      <c r="D28" s="40">
        <v>23</v>
      </c>
      <c r="E28" s="105"/>
      <c r="F28" s="2" t="e">
        <f>#REF!*ExRates!$E$162</f>
        <v>#REF!</v>
      </c>
      <c r="G28" s="39"/>
      <c r="H28" s="2" t="e">
        <f>#REF!*ExRates!$F$162</f>
        <v>#REF!</v>
      </c>
    </row>
    <row r="29" spans="1:8" ht="8.1" customHeight="1">
      <c r="A29" s="39"/>
      <c r="B29" s="39"/>
      <c r="C29" s="39"/>
      <c r="D29" s="40"/>
      <c r="E29" s="105"/>
      <c r="F29" s="2"/>
      <c r="G29" s="39"/>
      <c r="H29" s="2"/>
    </row>
    <row r="30" spans="1:8" ht="13.5" customHeight="1" outlineLevel="1">
      <c r="A30" s="39"/>
      <c r="B30" s="34" t="s">
        <v>272</v>
      </c>
      <c r="C30" s="39"/>
      <c r="D30" s="35">
        <v>24</v>
      </c>
      <c r="E30" s="105"/>
      <c r="F30" s="2" t="e">
        <f>#REF!*ExRates!$E$162</f>
        <v>#REF!</v>
      </c>
      <c r="G30" s="39"/>
      <c r="H30" s="2" t="e">
        <f>#REF!*ExRates!$F$162</f>
        <v>#REF!</v>
      </c>
    </row>
    <row r="31" spans="1:8" ht="8.1" customHeight="1" outlineLevel="1">
      <c r="A31" s="39"/>
      <c r="B31" s="39"/>
      <c r="C31" s="39"/>
      <c r="D31" s="40"/>
      <c r="E31" s="105"/>
      <c r="F31" s="2"/>
      <c r="G31" s="39"/>
      <c r="H31" s="2"/>
    </row>
    <row r="32" spans="1:8" s="28" customFormat="1" ht="14.1" customHeight="1">
      <c r="A32" s="37" t="s">
        <v>103</v>
      </c>
      <c r="B32" s="34" t="s">
        <v>45</v>
      </c>
      <c r="C32" s="34"/>
      <c r="D32" s="35">
        <v>25</v>
      </c>
      <c r="E32" s="104"/>
      <c r="F32" s="36" t="e">
        <f>#REF!*ExRates!$E$162</f>
        <v>#REF!</v>
      </c>
      <c r="G32" s="34"/>
      <c r="H32" s="36" t="e">
        <f>#REF!*ExRates!$F$162</f>
        <v>#REF!</v>
      </c>
    </row>
    <row r="33" spans="1:8" s="28" customFormat="1" ht="8.1" customHeight="1">
      <c r="A33" s="37"/>
      <c r="B33" s="34"/>
      <c r="C33" s="34"/>
      <c r="D33" s="35"/>
      <c r="E33" s="104"/>
      <c r="F33" s="36"/>
      <c r="G33" s="34"/>
      <c r="H33" s="36"/>
    </row>
    <row r="34" spans="1:8" s="28" customFormat="1" ht="14.1" customHeight="1">
      <c r="A34" s="37" t="s">
        <v>105</v>
      </c>
      <c r="B34" s="34" t="s">
        <v>49</v>
      </c>
      <c r="C34" s="34"/>
      <c r="D34" s="35">
        <v>26</v>
      </c>
      <c r="E34" s="104"/>
      <c r="F34" s="36" t="e">
        <f>#REF!*ExRates!$E$162</f>
        <v>#REF!</v>
      </c>
      <c r="G34" s="34"/>
      <c r="H34" s="36" t="e">
        <f>#REF!*ExRates!$F$162</f>
        <v>#REF!</v>
      </c>
    </row>
    <row r="35" spans="1:8" s="28" customFormat="1" ht="8.1" customHeight="1">
      <c r="A35" s="37"/>
      <c r="B35" s="34"/>
      <c r="C35" s="34"/>
      <c r="D35" s="35"/>
      <c r="E35" s="104"/>
      <c r="F35" s="36"/>
      <c r="G35" s="34"/>
      <c r="H35" s="36"/>
    </row>
    <row r="36" spans="1:8" s="28" customFormat="1" ht="14.1" customHeight="1">
      <c r="A36" s="37" t="s">
        <v>108</v>
      </c>
      <c r="B36" s="34" t="s">
        <v>129</v>
      </c>
      <c r="C36" s="34"/>
      <c r="D36" s="35">
        <v>30</v>
      </c>
      <c r="E36" s="104"/>
      <c r="F36" s="36" t="e">
        <f>F23+F25-F27-F32-F34+F30</f>
        <v>#REF!</v>
      </c>
      <c r="G36" s="34"/>
      <c r="H36" s="36" t="e">
        <f>H23+H25-H27-H32-H34+H30</f>
        <v>#REF!</v>
      </c>
    </row>
    <row r="37" spans="1:8" s="28" customFormat="1" ht="8.1" customHeight="1">
      <c r="A37" s="37"/>
      <c r="B37" s="34"/>
      <c r="C37" s="34"/>
      <c r="D37" s="35"/>
      <c r="E37" s="104"/>
      <c r="F37" s="36"/>
      <c r="G37" s="34"/>
      <c r="H37" s="36"/>
    </row>
    <row r="38" spans="1:8" s="28" customFormat="1" ht="14.1" customHeight="1">
      <c r="A38" s="37" t="s">
        <v>116</v>
      </c>
      <c r="B38" s="34" t="s">
        <v>53</v>
      </c>
      <c r="C38" s="34"/>
      <c r="D38" s="35">
        <v>31</v>
      </c>
      <c r="E38" s="104"/>
      <c r="F38" s="36" t="e">
        <f>#REF!*ExRates!$E$162</f>
        <v>#REF!</v>
      </c>
      <c r="G38" s="34"/>
      <c r="H38" s="36" t="e">
        <f>#REF!*ExRates!$F$162</f>
        <v>#REF!</v>
      </c>
    </row>
    <row r="39" spans="1:8" s="28" customFormat="1" ht="8.1" customHeight="1">
      <c r="A39" s="37"/>
      <c r="B39" s="34"/>
      <c r="C39" s="34"/>
      <c r="D39" s="35"/>
      <c r="E39" s="104"/>
      <c r="F39" s="36"/>
      <c r="G39" s="34"/>
      <c r="H39" s="36"/>
    </row>
    <row r="40" spans="1:8" s="28" customFormat="1" ht="14.1" customHeight="1">
      <c r="A40" s="37" t="s">
        <v>130</v>
      </c>
      <c r="B40" s="34" t="s">
        <v>44</v>
      </c>
      <c r="C40" s="34"/>
      <c r="D40" s="35">
        <v>32</v>
      </c>
      <c r="E40" s="104"/>
      <c r="F40" s="36" t="e">
        <f>#REF!*ExRates!$E$162</f>
        <v>#REF!</v>
      </c>
      <c r="G40" s="34"/>
      <c r="H40" s="36" t="e">
        <f>#REF!*ExRates!$F$162</f>
        <v>#REF!</v>
      </c>
    </row>
    <row r="41" spans="1:8" s="28" customFormat="1" ht="8.1" customHeight="1">
      <c r="A41" s="37"/>
      <c r="B41" s="34"/>
      <c r="C41" s="34"/>
      <c r="D41" s="35"/>
      <c r="E41" s="104"/>
      <c r="F41" s="36"/>
      <c r="G41" s="34"/>
      <c r="H41" s="36"/>
    </row>
    <row r="42" spans="1:8" s="28" customFormat="1" ht="14.1" customHeight="1">
      <c r="A42" s="37" t="s">
        <v>131</v>
      </c>
      <c r="B42" s="34" t="s">
        <v>132</v>
      </c>
      <c r="C42" s="34"/>
      <c r="D42" s="35">
        <v>40</v>
      </c>
      <c r="E42" s="104"/>
      <c r="F42" s="36" t="e">
        <f>F38-F40</f>
        <v>#REF!</v>
      </c>
      <c r="G42" s="34"/>
      <c r="H42" s="36" t="e">
        <f>H38-H40</f>
        <v>#REF!</v>
      </c>
    </row>
    <row r="43" spans="1:8" s="28" customFormat="1" ht="8.1" customHeight="1">
      <c r="A43" s="37"/>
      <c r="B43" s="34"/>
      <c r="C43" s="34"/>
      <c r="D43" s="35"/>
      <c r="E43" s="104"/>
      <c r="F43" s="36"/>
      <c r="G43" s="34"/>
      <c r="H43" s="36"/>
    </row>
    <row r="44" spans="1:8" s="28" customFormat="1" ht="14.1" customHeight="1">
      <c r="A44" s="37" t="s">
        <v>133</v>
      </c>
      <c r="B44" s="34" t="s">
        <v>134</v>
      </c>
      <c r="C44" s="34"/>
      <c r="D44" s="35">
        <v>50</v>
      </c>
      <c r="E44" s="104"/>
      <c r="F44" s="36" t="e">
        <f>F36+F42</f>
        <v>#REF!</v>
      </c>
      <c r="G44" s="34"/>
      <c r="H44" s="36" t="e">
        <f>H36+H42</f>
        <v>#REF!</v>
      </c>
    </row>
    <row r="45" spans="1:8" s="28" customFormat="1" ht="8.1" customHeight="1">
      <c r="A45" s="37"/>
      <c r="B45" s="34"/>
      <c r="C45" s="34"/>
      <c r="D45" s="35"/>
      <c r="E45" s="104"/>
      <c r="F45" s="36"/>
      <c r="G45" s="34"/>
      <c r="H45" s="36"/>
    </row>
    <row r="46" spans="1:8" s="28" customFormat="1" ht="14.1" customHeight="1">
      <c r="A46" s="37" t="s">
        <v>135</v>
      </c>
      <c r="B46" s="34" t="s">
        <v>136</v>
      </c>
      <c r="C46" s="34"/>
      <c r="D46" s="35">
        <v>51</v>
      </c>
      <c r="E46" s="104"/>
      <c r="F46" s="36" t="e">
        <f>#REF!*ExRates!$E$162</f>
        <v>#REF!</v>
      </c>
      <c r="G46" s="34"/>
      <c r="H46" s="36" t="e">
        <f>#REF!*ExRates!$F$162</f>
        <v>#REF!</v>
      </c>
    </row>
    <row r="47" spans="1:8" s="28" customFormat="1" ht="8.1" customHeight="1">
      <c r="A47" s="37"/>
      <c r="B47" s="34"/>
      <c r="C47" s="34"/>
      <c r="D47" s="35"/>
      <c r="E47" s="104"/>
      <c r="F47" s="36"/>
      <c r="G47" s="34"/>
      <c r="H47" s="36"/>
    </row>
    <row r="48" spans="1:8" s="28" customFormat="1" ht="14.1" customHeight="1">
      <c r="A48" s="37" t="s">
        <v>137</v>
      </c>
      <c r="B48" s="34" t="s">
        <v>138</v>
      </c>
      <c r="C48" s="34"/>
      <c r="D48" s="35">
        <v>52</v>
      </c>
      <c r="E48" s="104"/>
      <c r="F48" s="36" t="e">
        <f>#REF!*ExRates!$E$162</f>
        <v>#REF!</v>
      </c>
      <c r="G48" s="34"/>
      <c r="H48" s="36" t="e">
        <f>#REF!*ExRates!$F$162</f>
        <v>#REF!</v>
      </c>
    </row>
    <row r="49" spans="1:8" s="28" customFormat="1" ht="8.1" customHeight="1">
      <c r="A49" s="37"/>
      <c r="B49" s="34"/>
      <c r="C49" s="34"/>
      <c r="D49" s="35"/>
      <c r="E49" s="104"/>
      <c r="F49" s="36"/>
      <c r="G49" s="34"/>
      <c r="H49" s="36"/>
    </row>
    <row r="50" spans="1:8" s="28" customFormat="1" ht="14.1" customHeight="1" thickBot="1">
      <c r="A50" s="37" t="s">
        <v>139</v>
      </c>
      <c r="B50" s="34" t="s">
        <v>140</v>
      </c>
      <c r="C50" s="34"/>
      <c r="D50" s="35">
        <v>60</v>
      </c>
      <c r="E50" s="104"/>
      <c r="F50" s="114" t="e">
        <f>F44-F46-F48</f>
        <v>#REF!</v>
      </c>
      <c r="G50" s="34"/>
      <c r="H50" s="114" t="e">
        <f>H44-H46-H48</f>
        <v>#REF!</v>
      </c>
    </row>
    <row r="51" spans="1:8" s="28" customFormat="1" ht="7.5" customHeight="1" thickTop="1">
      <c r="A51" s="37"/>
      <c r="B51" s="34"/>
      <c r="C51" s="34"/>
      <c r="D51" s="35"/>
      <c r="E51" s="104"/>
      <c r="F51" s="36"/>
      <c r="G51" s="34"/>
      <c r="H51" s="36"/>
    </row>
    <row r="52" spans="1:8" s="210" customFormat="1" ht="14.1" customHeight="1" outlineLevel="1">
      <c r="A52" s="205"/>
      <c r="B52" s="206" t="s">
        <v>333</v>
      </c>
      <c r="C52" s="206"/>
      <c r="D52" s="207">
        <v>61</v>
      </c>
      <c r="E52" s="208"/>
      <c r="F52" s="209" t="e">
        <f>#REF!*ExRates!$E$162</f>
        <v>#REF!</v>
      </c>
      <c r="G52" s="206"/>
      <c r="H52" s="209" t="e">
        <f>#REF!*ExRates!$F$162</f>
        <v>#REF!</v>
      </c>
    </row>
    <row r="53" spans="1:8" s="28" customFormat="1" ht="6.75" customHeight="1" outlineLevel="1">
      <c r="A53" s="37"/>
      <c r="B53" s="34"/>
      <c r="C53" s="34"/>
      <c r="D53" s="35"/>
      <c r="E53" s="104"/>
      <c r="F53" s="36"/>
      <c r="G53" s="34"/>
      <c r="H53" s="36"/>
    </row>
    <row r="54" spans="1:8" s="210" customFormat="1" ht="14.1" customHeight="1" outlineLevel="1">
      <c r="A54" s="205"/>
      <c r="B54" s="206" t="s">
        <v>335</v>
      </c>
      <c r="C54" s="206"/>
      <c r="D54" s="207">
        <v>62</v>
      </c>
      <c r="E54" s="208"/>
      <c r="F54" s="209" t="e">
        <f>#REF!*ExRates!$E$162</f>
        <v>#REF!</v>
      </c>
      <c r="G54" s="206"/>
      <c r="H54" s="209" t="e">
        <f>#REF!*ExRates!$F$162</f>
        <v>#REF!</v>
      </c>
    </row>
    <row r="55" spans="1:8" s="28" customFormat="1" ht="8.1" customHeight="1" outlineLevel="1">
      <c r="A55" s="34"/>
      <c r="B55" s="34"/>
      <c r="C55" s="34"/>
      <c r="D55" s="34"/>
      <c r="E55" s="106"/>
      <c r="F55" s="36"/>
      <c r="G55" s="34"/>
      <c r="H55" s="36"/>
    </row>
    <row r="56" spans="1:8" s="28" customFormat="1" ht="14.1" customHeight="1" thickBot="1">
      <c r="A56" s="37" t="s">
        <v>141</v>
      </c>
      <c r="B56" s="28" t="s">
        <v>142</v>
      </c>
      <c r="D56" s="35">
        <v>70</v>
      </c>
      <c r="E56" s="104"/>
      <c r="F56" s="115" t="e">
        <f>#REF!*ExRates!$E$162</f>
        <v>#REF!</v>
      </c>
      <c r="G56" s="34"/>
      <c r="H56" s="115" t="e">
        <f>#REF!*ExRates!$F$162</f>
        <v>#REF!</v>
      </c>
    </row>
    <row r="57" spans="1:8" ht="6" customHeight="1" thickTop="1">
      <c r="A57" s="37"/>
      <c r="B57" s="28"/>
      <c r="C57" s="28"/>
      <c r="D57" s="35"/>
      <c r="F57" s="2"/>
      <c r="G57" s="39"/>
      <c r="H57" s="2"/>
    </row>
    <row r="58" spans="1:8" ht="14.1" customHeight="1" thickBot="1">
      <c r="A58" s="37" t="s">
        <v>321</v>
      </c>
      <c r="B58" s="28" t="s">
        <v>322</v>
      </c>
      <c r="C58" s="28"/>
      <c r="D58" s="35">
        <v>71</v>
      </c>
      <c r="E58" s="104"/>
      <c r="F58" s="115" t="e">
        <f>#REF!*ExRates!$E$162</f>
        <v>#REF!</v>
      </c>
      <c r="G58" s="34"/>
      <c r="H58" s="115" t="e">
        <f>#REF!*ExRates!$F$162</f>
        <v>#REF!</v>
      </c>
    </row>
    <row r="59" spans="1:8" ht="14.1" customHeight="1" thickTop="1">
      <c r="A59" s="37"/>
      <c r="B59" s="28"/>
      <c r="C59" s="28"/>
      <c r="D59" s="35"/>
      <c r="F59" s="2"/>
      <c r="G59" s="39"/>
      <c r="H59" s="2"/>
    </row>
    <row r="60" spans="1:8" ht="14.1" customHeight="1">
      <c r="A60" s="37"/>
      <c r="B60" s="28"/>
      <c r="C60" s="28"/>
      <c r="D60" s="35"/>
      <c r="F60" s="2"/>
      <c r="G60" s="39"/>
      <c r="H60" s="2"/>
    </row>
    <row r="61" spans="1:8" ht="14.1" customHeight="1">
      <c r="A61" s="37"/>
      <c r="B61" s="28"/>
      <c r="C61" s="28"/>
      <c r="D61" s="35"/>
      <c r="F61" s="41" t="str">
        <f>BS!B177</f>
        <v>Ngày 10 tháng 8 năm 2015</v>
      </c>
      <c r="G61" s="113"/>
    </row>
    <row r="62" spans="1:8" ht="14.1" customHeight="1">
      <c r="A62" s="37"/>
      <c r="B62" s="28"/>
      <c r="C62" s="28"/>
      <c r="D62" s="35"/>
    </row>
    <row r="63" spans="1:8" ht="14.1" customHeight="1">
      <c r="F63" s="41"/>
    </row>
    <row r="66" spans="2:9" ht="14.1" customHeight="1">
      <c r="B66" s="91" t="s">
        <v>107</v>
      </c>
      <c r="C66" s="500" t="s">
        <v>106</v>
      </c>
      <c r="D66" s="500"/>
      <c r="E66" s="500"/>
      <c r="F66" s="499" t="s">
        <v>145</v>
      </c>
      <c r="G66" s="499"/>
      <c r="H66" s="499"/>
    </row>
    <row r="67" spans="2:9" s="75" customFormat="1" ht="14.1" customHeight="1">
      <c r="B67" s="92" t="str">
        <f>BS!B175</f>
        <v>Người lập biểu</v>
      </c>
      <c r="C67" s="486" t="str">
        <f>BS!C175</f>
        <v xml:space="preserve">Kế toán trưởng </v>
      </c>
      <c r="D67" s="486"/>
      <c r="E67" s="486"/>
      <c r="F67" s="498" t="str">
        <f>BS!F175</f>
        <v>Tổng Giám đốc</v>
      </c>
      <c r="G67" s="498"/>
      <c r="H67" s="498"/>
    </row>
    <row r="68" spans="2:9" ht="14.1" customHeight="1">
      <c r="B68" s="203" t="str">
        <f>BS!B176</f>
        <v>Trần Thị Thúy</v>
      </c>
      <c r="C68" s="485" t="str">
        <f>BS!C176</f>
        <v>Mai Hoàng Tuấn</v>
      </c>
      <c r="D68" s="485"/>
      <c r="E68" s="485"/>
      <c r="F68" s="485" t="str">
        <f>BS!F176</f>
        <v>Dương Công Phùng</v>
      </c>
      <c r="G68" s="485"/>
      <c r="H68" s="485"/>
      <c r="I68" s="74"/>
    </row>
  </sheetData>
  <mergeCells count="11">
    <mergeCell ref="A8:H8"/>
    <mergeCell ref="C66:E66"/>
    <mergeCell ref="F66:H66"/>
    <mergeCell ref="C67:E67"/>
    <mergeCell ref="F67:H67"/>
    <mergeCell ref="C68:E68"/>
    <mergeCell ref="F68:H68"/>
    <mergeCell ref="A12:C13"/>
    <mergeCell ref="D12:D13"/>
    <mergeCell ref="E12:E13"/>
    <mergeCell ref="F12:H12"/>
  </mergeCells>
  <printOptions horizontalCentered="1"/>
  <pageMargins left="0.74803149606299213" right="0.51181102362204722" top="0.51181102362204722" bottom="0.51181102362204722" header="0" footer="0.35433070866141736"/>
  <pageSetup paperSize="9" scale="91" firstPageNumber="10" orientation="portrait" useFirstPageNumber="1" r:id="rId1"/>
  <headerFooter alignWithMargins="0">
    <oddFooter>&amp;R&amp;"Times New Roman,Regular"&amp;P</oddFooter>
  </headerFooter>
  <rowBreaks count="1" manualBreakCount="1">
    <brk id="69" max="7" man="1"/>
  </rowBreaks>
</worksheet>
</file>

<file path=xl/worksheets/sheet14.xml><?xml version="1.0" encoding="utf-8"?>
<worksheet xmlns="http://schemas.openxmlformats.org/spreadsheetml/2006/main" xmlns:r="http://schemas.openxmlformats.org/officeDocument/2006/relationships">
  <sheetPr>
    <tabColor theme="2" tint="-0.499984740745262"/>
  </sheetPr>
  <dimension ref="A1:H96"/>
  <sheetViews>
    <sheetView view="pageBreakPreview" zoomScaleSheetLayoutView="100" workbookViewId="0">
      <selection activeCell="F40" sqref="F40"/>
    </sheetView>
  </sheetViews>
  <sheetFormatPr defaultRowHeight="14.1" customHeight="1" outlineLevelRow="1"/>
  <cols>
    <col min="1" max="1" width="3" style="51" customWidth="1"/>
    <col min="2" max="2" width="27.5703125" style="51" customWidth="1"/>
    <col min="3" max="3" width="16.7109375" style="51" customWidth="1"/>
    <col min="4" max="4" width="4.5703125" style="51" customWidth="1"/>
    <col min="5" max="5" width="6.5703125" style="51" customWidth="1"/>
    <col min="6" max="6" width="15.42578125" style="70" customWidth="1"/>
    <col min="7" max="7" width="1.7109375" style="70" customWidth="1"/>
    <col min="8" max="8" width="15.140625" style="70" customWidth="1"/>
    <col min="9" max="16384" width="9.140625" style="51"/>
  </cols>
  <sheetData>
    <row r="1" spans="1:8" s="42" customFormat="1" ht="15.95" customHeight="1">
      <c r="A1" s="511" t="str">
        <f>PL!A1</f>
        <v>CÔNG TY CỔ PHẦN HƯNG ĐẠO CONGTAINER</v>
      </c>
      <c r="B1" s="511"/>
      <c r="C1" s="511"/>
      <c r="D1" s="511"/>
      <c r="E1" s="511"/>
      <c r="F1" s="511"/>
      <c r="G1" s="511"/>
      <c r="H1" s="511"/>
    </row>
    <row r="2" spans="1:8" s="43" customFormat="1" ht="14.1" customHeight="1">
      <c r="A2" s="512" t="str">
        <f>PL!A2</f>
        <v>Số 62 Nguyễn Cửu Vân, phường 17, quận Bình Thạnh, Thành phố Hồ Chí Minh, Việt Nam</v>
      </c>
      <c r="B2" s="512"/>
      <c r="C2" s="512"/>
      <c r="D2" s="512"/>
      <c r="E2" s="512"/>
      <c r="F2" s="512"/>
      <c r="G2" s="512"/>
      <c r="H2" s="512"/>
    </row>
    <row r="3" spans="1:8" s="43" customFormat="1" ht="14.1" customHeight="1">
      <c r="A3" s="512" t="e">
        <f>'BS-QD'!A3:H3</f>
        <v>#REF!</v>
      </c>
      <c r="B3" s="512"/>
      <c r="C3" s="512"/>
      <c r="D3" s="512"/>
      <c r="E3" s="512"/>
      <c r="F3" s="512"/>
      <c r="G3" s="512"/>
      <c r="H3" s="512"/>
    </row>
    <row r="4" spans="1:8" s="43" customFormat="1" ht="14.1" customHeight="1" thickBot="1">
      <c r="A4" s="568">
        <f>PL!A3</f>
        <v>0</v>
      </c>
      <c r="B4" s="580"/>
      <c r="C4" s="580"/>
      <c r="D4" s="580"/>
      <c r="E4" s="580"/>
      <c r="F4" s="580"/>
      <c r="G4" s="580"/>
      <c r="H4" s="580"/>
    </row>
    <row r="5" spans="1:8" s="43" customFormat="1" ht="14.1" customHeight="1">
      <c r="A5" s="38"/>
    </row>
    <row r="6" spans="1:8" s="44" customFormat="1" ht="20.100000000000001" customHeight="1">
      <c r="A6" s="513" t="e">
        <f>"BÁO CÁO LƯU CHUYỂN TIỀN TỆ"&amp;IF(#REF!&lt;&gt;""," "&amp;#REF!&amp;" "&amp;"QUI ĐỔI VND",#REF!&amp;" "&amp;"QUI ĐỔI VND")</f>
        <v>#REF!</v>
      </c>
      <c r="B6" s="513"/>
      <c r="C6" s="513"/>
      <c r="D6" s="513"/>
      <c r="E6" s="513"/>
      <c r="F6" s="513"/>
      <c r="G6" s="513"/>
      <c r="H6" s="513"/>
    </row>
    <row r="7" spans="1:8" s="45" customFormat="1" ht="15.95" customHeight="1">
      <c r="A7" s="514" t="s">
        <v>149</v>
      </c>
      <c r="B7" s="514"/>
      <c r="C7" s="514"/>
      <c r="D7" s="514"/>
      <c r="E7" s="514"/>
      <c r="F7" s="514"/>
      <c r="G7" s="514"/>
      <c r="H7" s="514"/>
    </row>
    <row r="8" spans="1:8" s="45" customFormat="1" ht="15.95" customHeight="1">
      <c r="A8" s="504" t="str">
        <f>"N"&amp;RIGHT(A4,7)</f>
        <v>N0</v>
      </c>
      <c r="B8" s="504"/>
      <c r="C8" s="504"/>
      <c r="D8" s="504"/>
      <c r="E8" s="504"/>
      <c r="F8" s="504"/>
      <c r="G8" s="504"/>
      <c r="H8" s="504"/>
    </row>
    <row r="9" spans="1:8" s="38" customFormat="1" ht="14.1" customHeight="1"/>
    <row r="10" spans="1:8" s="43" customFormat="1" ht="14.1" customHeight="1">
      <c r="F10" s="309"/>
      <c r="G10" s="309"/>
      <c r="H10" s="309"/>
    </row>
    <row r="11" spans="1:8" s="43" customFormat="1" ht="14.1" customHeight="1">
      <c r="F11" s="215"/>
      <c r="G11" s="215"/>
      <c r="H11" s="215"/>
    </row>
    <row r="12" spans="1:8" s="43" customFormat="1" ht="14.1" customHeight="1" outlineLevel="1">
      <c r="A12" s="502" t="s">
        <v>54</v>
      </c>
      <c r="B12" s="502"/>
      <c r="C12" s="502"/>
      <c r="D12" s="502" t="s">
        <v>55</v>
      </c>
      <c r="E12" s="502" t="s">
        <v>275</v>
      </c>
      <c r="F12" s="501" t="s">
        <v>274</v>
      </c>
      <c r="G12" s="501"/>
      <c r="H12" s="501"/>
    </row>
    <row r="13" spans="1:8" s="78" customFormat="1" ht="27" customHeight="1">
      <c r="A13" s="502"/>
      <c r="B13" s="502"/>
      <c r="C13" s="502"/>
      <c r="D13" s="502"/>
      <c r="E13" s="502"/>
      <c r="F13" s="212" t="s">
        <v>147</v>
      </c>
      <c r="G13" s="213"/>
      <c r="H13" s="212" t="s">
        <v>148</v>
      </c>
    </row>
    <row r="14" spans="1:8" ht="14.1" customHeight="1">
      <c r="A14" s="48"/>
      <c r="B14" s="48"/>
      <c r="C14" s="48"/>
      <c r="D14" s="49"/>
      <c r="E14" s="49"/>
      <c r="F14" s="50"/>
      <c r="G14" s="50"/>
      <c r="H14" s="50"/>
    </row>
    <row r="15" spans="1:8" s="54" customFormat="1" ht="14.1" customHeight="1">
      <c r="A15" s="48" t="s">
        <v>59</v>
      </c>
      <c r="B15" s="48" t="s">
        <v>150</v>
      </c>
      <c r="C15" s="48"/>
      <c r="D15" s="52"/>
      <c r="E15" s="52"/>
      <c r="F15" s="53"/>
      <c r="G15" s="53"/>
      <c r="H15" s="53"/>
    </row>
    <row r="16" spans="1:8" s="54" customFormat="1" ht="14.1" customHeight="1">
      <c r="A16" s="48"/>
      <c r="B16" s="48"/>
      <c r="C16" s="48"/>
      <c r="D16" s="52"/>
      <c r="E16" s="52"/>
      <c r="F16" s="53"/>
      <c r="G16" s="53"/>
      <c r="H16" s="53"/>
    </row>
    <row r="17" spans="1:8" s="60" customFormat="1" ht="14.1" customHeight="1">
      <c r="A17" s="55" t="s">
        <v>62</v>
      </c>
      <c r="B17" s="56" t="s">
        <v>151</v>
      </c>
      <c r="C17" s="56"/>
      <c r="D17" s="57" t="s">
        <v>39</v>
      </c>
      <c r="E17" s="58"/>
      <c r="F17" s="59">
        <f>'CF-GT'!I16*ExRates!$E$162</f>
        <v>-7715764193</v>
      </c>
      <c r="G17" s="59"/>
      <c r="H17" s="59">
        <f>'CF-GT'!K16*ExRates!$F$162</f>
        <v>-18281530943</v>
      </c>
    </row>
    <row r="18" spans="1:8" s="60" customFormat="1" ht="14.1" customHeight="1">
      <c r="A18" s="55" t="s">
        <v>64</v>
      </c>
      <c r="B18" s="56" t="s">
        <v>152</v>
      </c>
      <c r="C18" s="56"/>
      <c r="D18" s="58"/>
      <c r="E18" s="58"/>
      <c r="F18" s="59"/>
      <c r="G18" s="59"/>
      <c r="H18" s="59"/>
    </row>
    <row r="19" spans="1:8" ht="14.1" customHeight="1">
      <c r="A19" s="61" t="s">
        <v>153</v>
      </c>
      <c r="B19" s="61" t="s">
        <v>47</v>
      </c>
      <c r="C19" s="61"/>
      <c r="D19" s="62" t="s">
        <v>42</v>
      </c>
      <c r="E19" s="49"/>
      <c r="F19" s="50">
        <f>'CF-GT'!I18*ExRates!$E$162</f>
        <v>5205548849.9166698</v>
      </c>
      <c r="G19" s="50"/>
      <c r="H19" s="50">
        <f>'CF-GT'!K18*ExRates!$F$162</f>
        <v>7329060412</v>
      </c>
    </row>
    <row r="20" spans="1:8" ht="14.1" customHeight="1">
      <c r="A20" s="61" t="s">
        <v>153</v>
      </c>
      <c r="B20" s="61" t="s">
        <v>154</v>
      </c>
      <c r="C20" s="61"/>
      <c r="D20" s="62" t="s">
        <v>155</v>
      </c>
      <c r="E20" s="49"/>
      <c r="F20" s="50">
        <f>'CF-GT'!I19*ExRates!$E$162</f>
        <v>113481480</v>
      </c>
      <c r="G20" s="50"/>
      <c r="H20" s="50">
        <f>'CF-GT'!K19*ExRates!$F$162</f>
        <v>-293758121</v>
      </c>
    </row>
    <row r="21" spans="1:8" ht="27.75" customHeight="1">
      <c r="A21" s="61" t="s">
        <v>153</v>
      </c>
      <c r="B21" s="508" t="s">
        <v>323</v>
      </c>
      <c r="C21" s="508"/>
      <c r="D21" s="62" t="s">
        <v>156</v>
      </c>
      <c r="E21" s="49"/>
      <c r="F21" s="50">
        <f>'CF-GT'!I20*ExRates!$E$162</f>
        <v>0</v>
      </c>
      <c r="G21" s="50"/>
      <c r="H21" s="50">
        <f>'CF-GT'!K20*ExRates!$F$162</f>
        <v>132361412</v>
      </c>
    </row>
    <row r="22" spans="1:8" ht="14.1" customHeight="1">
      <c r="A22" s="61" t="s">
        <v>153</v>
      </c>
      <c r="B22" s="61" t="s">
        <v>157</v>
      </c>
      <c r="C22" s="61"/>
      <c r="D22" s="62" t="s">
        <v>158</v>
      </c>
      <c r="E22" s="49"/>
      <c r="F22" s="50">
        <f>'CF-GT'!I21*ExRates!$E$162</f>
        <v>644460949.08333015</v>
      </c>
      <c r="G22" s="50"/>
      <c r="H22" s="50">
        <f>'CF-GT'!K21*ExRates!$F$162</f>
        <v>20668814</v>
      </c>
    </row>
    <row r="23" spans="1:8" s="84" customFormat="1" ht="14.1" customHeight="1">
      <c r="A23" s="77" t="s">
        <v>153</v>
      </c>
      <c r="B23" s="77" t="s">
        <v>22</v>
      </c>
      <c r="C23" s="77"/>
      <c r="D23" s="81" t="s">
        <v>159</v>
      </c>
      <c r="E23" s="82"/>
      <c r="F23" s="83">
        <f>'CF-GT'!I22*ExRates!$E$162</f>
        <v>6688320563</v>
      </c>
      <c r="G23" s="83"/>
      <c r="H23" s="83">
        <f>'CF-GT'!K22*ExRates!$F$162</f>
        <v>7490599681</v>
      </c>
    </row>
    <row r="24" spans="1:8" s="84" customFormat="1" ht="14.1" customHeight="1">
      <c r="A24" s="77" t="s">
        <v>153</v>
      </c>
      <c r="B24" s="77" t="s">
        <v>324</v>
      </c>
      <c r="C24" s="77"/>
      <c r="D24" s="81" t="s">
        <v>325</v>
      </c>
      <c r="E24" s="82"/>
      <c r="F24" s="83">
        <f>'CF-GT'!I23*ExRates!$E$162</f>
        <v>0</v>
      </c>
      <c r="G24" s="83"/>
      <c r="H24" s="83">
        <f>'CF-GT'!K23*ExRates!$F$162</f>
        <v>0</v>
      </c>
    </row>
    <row r="25" spans="1:8" s="60" customFormat="1" ht="14.1" customHeight="1">
      <c r="A25" s="55" t="s">
        <v>69</v>
      </c>
      <c r="B25" s="56" t="s">
        <v>160</v>
      </c>
      <c r="C25" s="56"/>
      <c r="D25" s="57"/>
      <c r="E25" s="58"/>
      <c r="F25" s="59"/>
      <c r="G25" s="59"/>
      <c r="H25" s="59"/>
    </row>
    <row r="26" spans="1:8" s="60" customFormat="1" ht="14.1" customHeight="1">
      <c r="A26" s="55"/>
      <c r="B26" s="56" t="s">
        <v>161</v>
      </c>
      <c r="C26" s="56"/>
      <c r="D26" s="57" t="s">
        <v>162</v>
      </c>
      <c r="E26" s="58"/>
      <c r="F26" s="59">
        <f>SUM(F16:F25)</f>
        <v>4936047649</v>
      </c>
      <c r="G26" s="59"/>
      <c r="H26" s="59">
        <f>SUM(H16:H25)</f>
        <v>-3602598745</v>
      </c>
    </row>
    <row r="27" spans="1:8" ht="14.1" customHeight="1">
      <c r="A27" s="61" t="s">
        <v>153</v>
      </c>
      <c r="B27" s="61" t="s">
        <v>163</v>
      </c>
      <c r="C27" s="61"/>
      <c r="D27" s="62" t="s">
        <v>164</v>
      </c>
      <c r="E27" s="49"/>
      <c r="F27" s="50">
        <f>'CF-GT'!I26*ExRates!$E$162</f>
        <v>10832999365</v>
      </c>
      <c r="G27" s="50"/>
      <c r="H27" s="50">
        <f>'CF-GT'!K26*ExRates!$F$162</f>
        <v>46601357823</v>
      </c>
    </row>
    <row r="28" spans="1:8" ht="14.1" customHeight="1">
      <c r="A28" s="61" t="s">
        <v>153</v>
      </c>
      <c r="B28" s="61" t="s">
        <v>165</v>
      </c>
      <c r="C28" s="61"/>
      <c r="D28" s="49">
        <v>10</v>
      </c>
      <c r="E28" s="49"/>
      <c r="F28" s="50">
        <f>'CF-GT'!I27*ExRates!$E$162</f>
        <v>-12675906649</v>
      </c>
      <c r="G28" s="50"/>
      <c r="H28" s="50">
        <f>'CF-GT'!K27*ExRates!$F$162</f>
        <v>-26763210104</v>
      </c>
    </row>
    <row r="29" spans="1:8" ht="14.1" customHeight="1">
      <c r="A29" s="61" t="s">
        <v>153</v>
      </c>
      <c r="B29" s="61" t="s">
        <v>166</v>
      </c>
      <c r="C29" s="61"/>
      <c r="D29" s="49">
        <v>11</v>
      </c>
      <c r="E29" s="49"/>
      <c r="F29" s="50">
        <f>'CF-GT'!I28*ExRates!$E$162</f>
        <v>12862881832.399994</v>
      </c>
      <c r="G29" s="50"/>
      <c r="H29" s="50">
        <f>'CF-GT'!K28*ExRates!$F$162</f>
        <v>-4534852494</v>
      </c>
    </row>
    <row r="30" spans="1:8" ht="14.1" customHeight="1">
      <c r="A30" s="61" t="s">
        <v>153</v>
      </c>
      <c r="B30" s="61" t="s">
        <v>167</v>
      </c>
      <c r="C30" s="61"/>
      <c r="D30" s="49">
        <v>12</v>
      </c>
      <c r="E30" s="49"/>
      <c r="F30" s="50">
        <f>'CF-GT'!I29*ExRates!$E$162</f>
        <v>432128832</v>
      </c>
      <c r="G30" s="50"/>
      <c r="H30" s="50">
        <f>'CF-GT'!K29*ExRates!$F$162</f>
        <v>-1744099737</v>
      </c>
    </row>
    <row r="31" spans="1:8" ht="14.1" customHeight="1">
      <c r="A31" s="61" t="s">
        <v>153</v>
      </c>
      <c r="B31" s="61" t="s">
        <v>326</v>
      </c>
      <c r="C31" s="61"/>
      <c r="D31" s="49">
        <v>13</v>
      </c>
      <c r="E31" s="49"/>
      <c r="F31" s="50">
        <f>'CF-GT'!I30*ExRates!$E$162</f>
        <v>0</v>
      </c>
      <c r="G31" s="50"/>
      <c r="H31" s="50">
        <f>'CF-GT'!K30*ExRates!$F$162</f>
        <v>0</v>
      </c>
    </row>
    <row r="32" spans="1:8" ht="14.1" customHeight="1">
      <c r="A32" s="61" t="s">
        <v>153</v>
      </c>
      <c r="B32" s="61" t="s">
        <v>168</v>
      </c>
      <c r="C32" s="61"/>
      <c r="D32" s="49">
        <v>14</v>
      </c>
      <c r="E32" s="49"/>
      <c r="F32" s="50">
        <f>'CF-GT'!I31*ExRates!$E$162</f>
        <v>-6190723569</v>
      </c>
      <c r="G32" s="50"/>
      <c r="H32" s="50">
        <f>'CF-GT'!K31*ExRates!$F$162</f>
        <v>-7455405914</v>
      </c>
    </row>
    <row r="33" spans="1:8" ht="14.1" customHeight="1">
      <c r="A33" s="61" t="s">
        <v>153</v>
      </c>
      <c r="B33" s="61" t="s">
        <v>169</v>
      </c>
      <c r="C33" s="61"/>
      <c r="D33" s="49">
        <v>15</v>
      </c>
      <c r="E33" s="49"/>
      <c r="F33" s="50">
        <f>'CF-GT'!I32*ExRates!$E$162</f>
        <v>0</v>
      </c>
      <c r="G33" s="50"/>
      <c r="H33" s="50">
        <f>'CF-GT'!K32*ExRates!$F$162</f>
        <v>-11298720</v>
      </c>
    </row>
    <row r="34" spans="1:8" ht="14.1" customHeight="1">
      <c r="A34" s="61" t="s">
        <v>153</v>
      </c>
      <c r="B34" s="61" t="s">
        <v>256</v>
      </c>
      <c r="C34" s="61"/>
      <c r="D34" s="49">
        <v>16</v>
      </c>
      <c r="E34" s="49"/>
      <c r="F34" s="50">
        <f>'CF-GT'!I33*ExRates!$E$162</f>
        <v>0</v>
      </c>
      <c r="G34" s="50"/>
      <c r="H34" s="50">
        <f>'CF-GT'!K33*ExRates!$F$162</f>
        <v>0</v>
      </c>
    </row>
    <row r="35" spans="1:8" ht="14.1" customHeight="1">
      <c r="A35" s="61" t="s">
        <v>153</v>
      </c>
      <c r="B35" s="61" t="s">
        <v>170</v>
      </c>
      <c r="C35" s="61"/>
      <c r="D35" s="49">
        <v>17</v>
      </c>
      <c r="E35" s="49"/>
      <c r="F35" s="50">
        <f>'CF-GT'!I34*ExRates!$E$162</f>
        <v>0</v>
      </c>
      <c r="G35" s="50"/>
      <c r="H35" s="50">
        <f>'CF-GT'!K34*ExRates!$F$162</f>
        <v>0</v>
      </c>
    </row>
    <row r="36" spans="1:8" ht="14.1" customHeight="1">
      <c r="A36" s="61"/>
      <c r="B36" s="61"/>
      <c r="C36" s="61"/>
      <c r="D36" s="49"/>
      <c r="E36" s="49"/>
      <c r="F36" s="63"/>
      <c r="G36" s="50"/>
      <c r="H36" s="63"/>
    </row>
    <row r="37" spans="1:8" s="60" customFormat="1" ht="14.1" customHeight="1">
      <c r="A37" s="56"/>
      <c r="B37" s="56" t="s">
        <v>171</v>
      </c>
      <c r="C37" s="56"/>
      <c r="D37" s="58">
        <v>20</v>
      </c>
      <c r="E37" s="58"/>
      <c r="F37" s="64">
        <f>SUM(F25:F35)</f>
        <v>10197427460.399994</v>
      </c>
      <c r="G37" s="59"/>
      <c r="H37" s="64">
        <f>SUM(H25:H35)</f>
        <v>2489892109</v>
      </c>
    </row>
    <row r="38" spans="1:8" s="60" customFormat="1" ht="14.1" customHeight="1">
      <c r="A38" s="56"/>
      <c r="B38" s="56"/>
      <c r="C38" s="56"/>
      <c r="D38" s="58"/>
      <c r="E38" s="58"/>
      <c r="F38" s="59"/>
      <c r="G38" s="59"/>
      <c r="H38" s="59"/>
    </row>
    <row r="39" spans="1:8" s="60" customFormat="1" ht="14.1" customHeight="1">
      <c r="A39" s="56"/>
      <c r="B39" s="56"/>
      <c r="C39" s="56"/>
      <c r="D39" s="58"/>
      <c r="E39" s="58"/>
      <c r="F39" s="59"/>
      <c r="G39" s="59"/>
      <c r="H39" s="59"/>
    </row>
    <row r="40" spans="1:8" s="54" customFormat="1" ht="14.1" customHeight="1">
      <c r="A40" s="48" t="s">
        <v>66</v>
      </c>
      <c r="B40" s="48" t="s">
        <v>172</v>
      </c>
      <c r="C40" s="48"/>
      <c r="D40" s="52"/>
      <c r="E40" s="52"/>
      <c r="F40" s="53"/>
      <c r="G40" s="53"/>
      <c r="H40" s="53"/>
    </row>
    <row r="41" spans="1:8" s="54" customFormat="1" ht="14.1" customHeight="1">
      <c r="A41" s="48"/>
      <c r="B41" s="48"/>
      <c r="C41" s="48"/>
      <c r="D41" s="52"/>
      <c r="E41" s="52"/>
      <c r="F41" s="53"/>
      <c r="G41" s="53"/>
      <c r="H41" s="53"/>
    </row>
    <row r="42" spans="1:8" ht="14.1" customHeight="1">
      <c r="A42" s="61" t="s">
        <v>62</v>
      </c>
      <c r="B42" s="61" t="s">
        <v>173</v>
      </c>
      <c r="C42" s="61"/>
      <c r="D42" s="49"/>
      <c r="E42" s="49"/>
      <c r="F42" s="50"/>
      <c r="G42" s="50"/>
      <c r="H42" s="50"/>
    </row>
    <row r="43" spans="1:8" ht="14.1" customHeight="1">
      <c r="A43" s="61"/>
      <c r="B43" s="61" t="s">
        <v>174</v>
      </c>
      <c r="C43" s="61"/>
      <c r="D43" s="49">
        <v>21</v>
      </c>
      <c r="E43" s="49"/>
      <c r="F43" s="50">
        <f>'CF-GT'!I42*ExRates!$E$162</f>
        <v>0</v>
      </c>
      <c r="G43" s="50"/>
      <c r="H43" s="50">
        <f>'CF-GT'!K42*ExRates!$F$162</f>
        <v>-26124467</v>
      </c>
    </row>
    <row r="44" spans="1:8" ht="14.1" customHeight="1">
      <c r="A44" s="61" t="s">
        <v>64</v>
      </c>
      <c r="B44" s="61" t="s">
        <v>175</v>
      </c>
      <c r="C44" s="61"/>
      <c r="D44" s="49"/>
      <c r="E44" s="49"/>
      <c r="F44" s="50"/>
      <c r="G44" s="50"/>
      <c r="H44" s="50"/>
    </row>
    <row r="45" spans="1:8" ht="14.1" customHeight="1">
      <c r="A45" s="61"/>
      <c r="B45" s="61" t="s">
        <v>174</v>
      </c>
      <c r="C45" s="61"/>
      <c r="D45" s="49">
        <v>22</v>
      </c>
      <c r="E45" s="49"/>
      <c r="F45" s="50">
        <f>'CF-GT'!I44*ExRates!$E$162</f>
        <v>1616363636</v>
      </c>
      <c r="G45" s="50"/>
      <c r="H45" s="50">
        <f>'CF-GT'!K44*ExRates!$F$162</f>
        <v>340909091</v>
      </c>
    </row>
    <row r="46" spans="1:8" ht="14.1" customHeight="1">
      <c r="A46" s="61" t="s">
        <v>69</v>
      </c>
      <c r="B46" s="61" t="s">
        <v>176</v>
      </c>
      <c r="C46" s="61"/>
      <c r="D46" s="49"/>
      <c r="E46" s="49"/>
      <c r="F46" s="50"/>
      <c r="G46" s="50"/>
      <c r="H46" s="50"/>
    </row>
    <row r="47" spans="1:8" ht="14.1" customHeight="1">
      <c r="A47" s="61"/>
      <c r="B47" s="61" t="s">
        <v>177</v>
      </c>
      <c r="C47" s="61"/>
      <c r="D47" s="49">
        <v>23</v>
      </c>
      <c r="E47" s="49"/>
      <c r="F47" s="50">
        <f>'CF-GT'!I46*ExRates!$E$162</f>
        <v>0</v>
      </c>
      <c r="G47" s="50"/>
      <c r="H47" s="50">
        <f>'CF-GT'!K46*ExRates!$F$162</f>
        <v>0</v>
      </c>
    </row>
    <row r="48" spans="1:8" ht="14.1" customHeight="1">
      <c r="A48" s="61" t="s">
        <v>71</v>
      </c>
      <c r="B48" s="61" t="s">
        <v>178</v>
      </c>
      <c r="C48" s="61"/>
      <c r="D48" s="49"/>
      <c r="E48" s="49"/>
      <c r="F48" s="50"/>
      <c r="G48" s="50"/>
      <c r="H48" s="50"/>
    </row>
    <row r="49" spans="1:8" ht="14.1" customHeight="1">
      <c r="A49" s="61"/>
      <c r="B49" s="61" t="s">
        <v>177</v>
      </c>
      <c r="C49" s="61"/>
      <c r="D49" s="49">
        <v>24</v>
      </c>
      <c r="E49" s="49"/>
      <c r="F49" s="50">
        <f>'CF-GT'!I48*ExRates!$E$162</f>
        <v>0</v>
      </c>
      <c r="G49" s="50"/>
      <c r="H49" s="50">
        <f>'CF-GT'!K48*ExRates!$F$162</f>
        <v>86600000</v>
      </c>
    </row>
    <row r="50" spans="1:8" ht="14.1" customHeight="1">
      <c r="A50" s="61" t="s">
        <v>73</v>
      </c>
      <c r="B50" s="61" t="s">
        <v>179</v>
      </c>
      <c r="C50" s="61"/>
      <c r="D50" s="49">
        <v>25</v>
      </c>
      <c r="E50" s="49"/>
      <c r="F50" s="50">
        <f>'CF-GT'!I49*ExRates!$E$162</f>
        <v>0</v>
      </c>
      <c r="G50" s="50"/>
      <c r="H50" s="50">
        <f>'CF-GT'!K49*ExRates!$F$162</f>
        <v>0</v>
      </c>
    </row>
    <row r="51" spans="1:8" ht="14.1" customHeight="1">
      <c r="A51" s="61" t="s">
        <v>74</v>
      </c>
      <c r="B51" s="61" t="s">
        <v>180</v>
      </c>
      <c r="C51" s="61"/>
      <c r="D51" s="49">
        <v>26</v>
      </c>
      <c r="E51" s="49"/>
      <c r="F51" s="50">
        <f>'CF-GT'!I50*ExRates!$E$162</f>
        <v>0</v>
      </c>
      <c r="G51" s="50"/>
      <c r="H51" s="50">
        <f>'CF-GT'!K50*ExRates!$F$162</f>
        <v>0</v>
      </c>
    </row>
    <row r="52" spans="1:8" ht="14.1" customHeight="1">
      <c r="A52" s="61" t="s">
        <v>102</v>
      </c>
      <c r="B52" s="61" t="s">
        <v>181</v>
      </c>
      <c r="C52" s="61"/>
      <c r="D52" s="49">
        <v>27</v>
      </c>
      <c r="E52" s="49"/>
      <c r="F52" s="50">
        <f>'CF-GT'!I51*ExRates!$E$162</f>
        <v>2968541</v>
      </c>
      <c r="G52" s="50"/>
      <c r="H52" s="50">
        <f>'CF-GT'!K51*ExRates!$F$162</f>
        <v>0</v>
      </c>
    </row>
    <row r="53" spans="1:8" ht="14.1" customHeight="1">
      <c r="A53" s="61"/>
      <c r="B53" s="61"/>
      <c r="C53" s="61"/>
      <c r="D53" s="49"/>
      <c r="E53" s="49"/>
      <c r="F53" s="63"/>
      <c r="G53" s="50"/>
      <c r="H53" s="63"/>
    </row>
    <row r="54" spans="1:8" s="60" customFormat="1" ht="14.1" customHeight="1">
      <c r="A54" s="56"/>
      <c r="B54" s="56" t="s">
        <v>182</v>
      </c>
      <c r="C54" s="56"/>
      <c r="D54" s="58">
        <v>30</v>
      </c>
      <c r="E54" s="58"/>
      <c r="F54" s="64">
        <f>SUM(F42:F52)</f>
        <v>1619332177</v>
      </c>
      <c r="G54" s="59"/>
      <c r="H54" s="64">
        <f>SUM(H42:H52)</f>
        <v>401384624</v>
      </c>
    </row>
    <row r="55" spans="1:8" s="54" customFormat="1" ht="14.1" customHeight="1">
      <c r="A55" s="48"/>
      <c r="B55" s="48"/>
      <c r="C55" s="48"/>
      <c r="D55" s="48"/>
      <c r="E55" s="48"/>
      <c r="F55" s="53"/>
      <c r="G55" s="53"/>
      <c r="H55" s="53"/>
    </row>
    <row r="57" spans="1:8" ht="14.1" customHeight="1">
      <c r="A57" s="177">
        <f>A4</f>
        <v>0</v>
      </c>
      <c r="B57" s="77"/>
      <c r="C57" s="77"/>
      <c r="D57" s="61"/>
      <c r="E57" s="61"/>
      <c r="F57" s="61"/>
      <c r="G57" s="61"/>
      <c r="H57" s="61"/>
    </row>
    <row r="58" spans="1:8" ht="14.1" customHeight="1" thickBot="1">
      <c r="A58" s="65" t="e">
        <f>"Báo cáo lưu chuyển tiền tệ"&amp;" "&amp;LOWER(#REF!)&amp;IF(LOWER(#REF!)&lt;&gt;""," ","")&amp;"qui đổi VND"&amp;" "&amp;"(tiếp theo)"</f>
        <v>#REF!</v>
      </c>
      <c r="B58" s="66"/>
      <c r="C58" s="66"/>
      <c r="D58" s="66"/>
      <c r="E58" s="66"/>
      <c r="F58" s="66"/>
      <c r="G58" s="66"/>
      <c r="H58" s="66"/>
    </row>
    <row r="60" spans="1:8" s="43" customFormat="1" ht="27.95" customHeight="1">
      <c r="A60" s="46" t="s">
        <v>54</v>
      </c>
      <c r="B60" s="46"/>
      <c r="C60" s="46"/>
      <c r="D60" s="47" t="s">
        <v>55</v>
      </c>
      <c r="E60" s="47" t="s">
        <v>269</v>
      </c>
      <c r="F60" s="94" t="str">
        <f>F13</f>
        <v>Năm nay</v>
      </c>
      <c r="G60" s="95"/>
      <c r="H60" s="94" t="str">
        <f>H13</f>
        <v>Năm trước</v>
      </c>
    </row>
    <row r="61" spans="1:8" s="60" customFormat="1" ht="14.1" customHeight="1">
      <c r="A61" s="48"/>
      <c r="B61" s="48"/>
      <c r="C61" s="48"/>
      <c r="D61" s="49"/>
      <c r="E61" s="49"/>
      <c r="F61" s="50"/>
      <c r="G61" s="50"/>
      <c r="H61" s="50"/>
    </row>
    <row r="62" spans="1:8" s="54" customFormat="1" ht="14.1" customHeight="1">
      <c r="A62" s="48" t="s">
        <v>67</v>
      </c>
      <c r="B62" s="48" t="s">
        <v>183</v>
      </c>
      <c r="C62" s="48"/>
      <c r="D62" s="52"/>
      <c r="E62" s="52"/>
      <c r="F62" s="53"/>
      <c r="G62" s="53"/>
      <c r="H62" s="53"/>
    </row>
    <row r="63" spans="1:8" s="54" customFormat="1" ht="14.1" customHeight="1">
      <c r="A63" s="48"/>
      <c r="B63" s="48"/>
      <c r="C63" s="48"/>
      <c r="D63" s="52"/>
      <c r="E63" s="52"/>
      <c r="F63" s="53"/>
      <c r="G63" s="53"/>
      <c r="H63" s="53"/>
    </row>
    <row r="64" spans="1:8" s="54" customFormat="1" ht="14.1" customHeight="1">
      <c r="A64" s="67" t="s">
        <v>62</v>
      </c>
      <c r="B64" s="61" t="s">
        <v>184</v>
      </c>
      <c r="C64" s="61"/>
      <c r="D64" s="49"/>
      <c r="E64" s="49"/>
      <c r="F64" s="50"/>
      <c r="G64" s="50"/>
      <c r="H64" s="50"/>
    </row>
    <row r="65" spans="1:8" s="54" customFormat="1" ht="14.1" customHeight="1">
      <c r="A65" s="67"/>
      <c r="B65" s="61" t="s">
        <v>185</v>
      </c>
      <c r="C65" s="61"/>
      <c r="D65" s="49">
        <v>31</v>
      </c>
      <c r="E65" s="49"/>
      <c r="F65" s="50">
        <f>'CF-GT'!I65*ExRates!$E$162</f>
        <v>0</v>
      </c>
      <c r="G65" s="50"/>
      <c r="H65" s="50">
        <f>'CF-GT'!K65*ExRates!$F$162</f>
        <v>0</v>
      </c>
    </row>
    <row r="66" spans="1:8" ht="14.1" customHeight="1">
      <c r="A66" s="67" t="s">
        <v>64</v>
      </c>
      <c r="B66" s="61" t="s">
        <v>339</v>
      </c>
      <c r="C66" s="61"/>
      <c r="D66" s="49"/>
      <c r="E66" s="49"/>
      <c r="F66" s="50"/>
      <c r="G66" s="50"/>
      <c r="H66" s="50"/>
    </row>
    <row r="67" spans="1:8" ht="14.1" customHeight="1">
      <c r="A67" s="67"/>
      <c r="B67" s="61" t="s">
        <v>186</v>
      </c>
      <c r="C67" s="61"/>
      <c r="D67" s="49">
        <v>32</v>
      </c>
      <c r="E67" s="49"/>
      <c r="F67" s="50">
        <f>'CF-GT'!I67*ExRates!$E$162</f>
        <v>0</v>
      </c>
      <c r="G67" s="50"/>
      <c r="H67" s="50">
        <f>'CF-GT'!K67*ExRates!$F$162</f>
        <v>0</v>
      </c>
    </row>
    <row r="68" spans="1:8" s="54" customFormat="1" ht="14.1" customHeight="1">
      <c r="A68" s="67" t="s">
        <v>69</v>
      </c>
      <c r="B68" s="61" t="s">
        <v>327</v>
      </c>
      <c r="C68" s="61"/>
      <c r="D68" s="49">
        <v>33</v>
      </c>
      <c r="E68" s="49"/>
      <c r="F68" s="50">
        <f>'CF-GT'!I68*ExRates!$E$162</f>
        <v>59943465532.199997</v>
      </c>
      <c r="G68" s="50"/>
      <c r="H68" s="50">
        <f>'CF-GT'!K68*ExRates!$F$162</f>
        <v>70928876039</v>
      </c>
    </row>
    <row r="69" spans="1:8" ht="14.1" customHeight="1">
      <c r="A69" s="67" t="s">
        <v>71</v>
      </c>
      <c r="B69" s="61" t="s">
        <v>328</v>
      </c>
      <c r="C69" s="61"/>
      <c r="D69" s="49">
        <v>34</v>
      </c>
      <c r="E69" s="49"/>
      <c r="F69" s="50">
        <f>'CF-GT'!I69*ExRates!$E$162</f>
        <v>-63802888190</v>
      </c>
      <c r="G69" s="50"/>
      <c r="H69" s="50">
        <f>'CF-GT'!K69*ExRates!$F$162</f>
        <v>-78509967795</v>
      </c>
    </row>
    <row r="70" spans="1:8" ht="14.1" customHeight="1">
      <c r="A70" s="67" t="s">
        <v>73</v>
      </c>
      <c r="B70" s="61" t="s">
        <v>329</v>
      </c>
      <c r="C70" s="61"/>
      <c r="D70" s="49">
        <v>35</v>
      </c>
      <c r="E70" s="49"/>
      <c r="F70" s="50">
        <f>'CF-GT'!I70*ExRates!$E$162</f>
        <v>-1279089003</v>
      </c>
      <c r="G70" s="50"/>
      <c r="H70" s="50">
        <f>'CF-GT'!K70*ExRates!$F$162</f>
        <v>-65280000</v>
      </c>
    </row>
    <row r="71" spans="1:8" ht="14.1" customHeight="1">
      <c r="A71" s="67" t="s">
        <v>74</v>
      </c>
      <c r="B71" s="61" t="s">
        <v>187</v>
      </c>
      <c r="C71" s="61"/>
      <c r="D71" s="49">
        <v>36</v>
      </c>
      <c r="E71" s="49"/>
      <c r="F71" s="50">
        <f>-ExRates!G143</f>
        <v>0</v>
      </c>
      <c r="G71" s="50"/>
      <c r="H71" s="50">
        <f>-ExRates!J143</f>
        <v>0</v>
      </c>
    </row>
    <row r="72" spans="1:8" ht="14.1" customHeight="1">
      <c r="A72" s="67"/>
      <c r="B72" s="61"/>
      <c r="C72" s="61"/>
      <c r="D72" s="49"/>
      <c r="E72" s="49"/>
      <c r="F72" s="63"/>
      <c r="G72" s="50"/>
      <c r="H72" s="63"/>
    </row>
    <row r="73" spans="1:8" ht="14.1" customHeight="1">
      <c r="A73" s="56"/>
      <c r="B73" s="56" t="s">
        <v>188</v>
      </c>
      <c r="C73" s="56"/>
      <c r="D73" s="58">
        <v>40</v>
      </c>
      <c r="E73" s="58"/>
      <c r="F73" s="64">
        <f>SUM(F64:F71)</f>
        <v>-5138511660.8000031</v>
      </c>
      <c r="G73" s="59"/>
      <c r="H73" s="64">
        <f>SUM(H64:H71)</f>
        <v>-7646371756</v>
      </c>
    </row>
    <row r="74" spans="1:8" ht="14.1" customHeight="1">
      <c r="A74" s="56"/>
      <c r="B74" s="56"/>
      <c r="C74" s="56"/>
      <c r="D74" s="58"/>
      <c r="E74" s="58"/>
      <c r="F74" s="59"/>
      <c r="G74" s="59"/>
      <c r="H74" s="59"/>
    </row>
    <row r="75" spans="1:8" ht="14.1" customHeight="1">
      <c r="A75" s="48"/>
      <c r="B75" s="48" t="s">
        <v>189</v>
      </c>
      <c r="C75" s="48"/>
      <c r="D75" s="52">
        <v>50</v>
      </c>
      <c r="E75" s="52"/>
      <c r="F75" s="53">
        <f>F37+F54+F73</f>
        <v>6678247976.5999908</v>
      </c>
      <c r="G75" s="53"/>
      <c r="H75" s="53">
        <f>H37+H54+H73</f>
        <v>-4755095023</v>
      </c>
    </row>
    <row r="76" spans="1:8" ht="14.1" customHeight="1">
      <c r="A76" s="48"/>
      <c r="B76" s="48"/>
      <c r="C76" s="48"/>
      <c r="D76" s="52"/>
      <c r="E76" s="52"/>
      <c r="F76" s="53"/>
      <c r="G76" s="53"/>
      <c r="H76" s="53"/>
    </row>
    <row r="77" spans="1:8" ht="14.1" customHeight="1">
      <c r="A77" s="48"/>
      <c r="B77" s="48" t="s">
        <v>190</v>
      </c>
      <c r="C77" s="48"/>
      <c r="D77" s="52">
        <v>60</v>
      </c>
      <c r="E77" s="52" t="s">
        <v>61</v>
      </c>
      <c r="F77" s="53" t="e">
        <f>H81</f>
        <v>#REF!</v>
      </c>
      <c r="G77" s="53"/>
      <c r="H77" s="315"/>
    </row>
    <row r="78" spans="1:8" ht="14.1" customHeight="1">
      <c r="A78" s="48"/>
      <c r="B78" s="48"/>
      <c r="C78" s="48"/>
      <c r="D78" s="52"/>
      <c r="E78" s="52"/>
      <c r="F78" s="53"/>
      <c r="G78" s="53"/>
      <c r="H78" s="53"/>
    </row>
    <row r="79" spans="1:8" ht="14.1" customHeight="1">
      <c r="A79" s="61"/>
      <c r="B79" s="61" t="s">
        <v>191</v>
      </c>
      <c r="C79" s="61"/>
      <c r="D79" s="49">
        <v>61</v>
      </c>
      <c r="E79" s="49"/>
      <c r="F79" s="50" t="e">
        <f>F77+F75-'BS-QD'!F15</f>
        <v>#REF!</v>
      </c>
      <c r="G79" s="50"/>
      <c r="H79" s="50" t="e">
        <f>H77+H75-'BS-QD'!H15</f>
        <v>#REF!</v>
      </c>
    </row>
    <row r="80" spans="1:8" ht="14.1" customHeight="1">
      <c r="A80" s="61"/>
      <c r="B80" s="61"/>
      <c r="C80" s="61"/>
      <c r="D80" s="49"/>
      <c r="E80" s="49"/>
      <c r="F80" s="63"/>
      <c r="G80" s="50"/>
      <c r="H80" s="63"/>
    </row>
    <row r="81" spans="1:8" ht="14.1" customHeight="1" thickBot="1">
      <c r="A81" s="48"/>
      <c r="B81" s="48" t="s">
        <v>192</v>
      </c>
      <c r="C81" s="48"/>
      <c r="D81" s="52">
        <v>70</v>
      </c>
      <c r="E81" s="52" t="s">
        <v>61</v>
      </c>
      <c r="F81" s="68" t="e">
        <f>F75+F77+F79</f>
        <v>#REF!</v>
      </c>
      <c r="G81" s="53"/>
      <c r="H81" s="68" t="e">
        <f>H75+H77+H79</f>
        <v>#REF!</v>
      </c>
    </row>
    <row r="82" spans="1:8" s="84" customFormat="1" ht="14.1" customHeight="1" outlineLevel="1" thickTop="1">
      <c r="A82" s="201"/>
      <c r="B82" s="201"/>
      <c r="C82" s="201"/>
      <c r="D82" s="201"/>
      <c r="E82" s="201"/>
      <c r="F82" s="202"/>
      <c r="G82" s="202"/>
      <c r="H82" s="202"/>
    </row>
    <row r="83" spans="1:8" s="87" customFormat="1" ht="14.1" customHeight="1" outlineLevel="1">
      <c r="A83" s="99"/>
      <c r="B83" s="85" t="s">
        <v>208</v>
      </c>
      <c r="C83" s="85"/>
      <c r="D83" s="85"/>
      <c r="E83" s="85"/>
      <c r="F83" s="86" t="e">
        <f>F81-'BS-QD'!F15</f>
        <v>#REF!</v>
      </c>
      <c r="G83" s="86"/>
      <c r="H83" s="86" t="e">
        <f>H81-'BS-QD'!H15</f>
        <v>#REF!</v>
      </c>
    </row>
    <row r="84" spans="1:8" ht="14.1" customHeight="1">
      <c r="A84" s="48"/>
      <c r="B84" s="48"/>
      <c r="C84" s="48"/>
      <c r="D84" s="48"/>
      <c r="E84" s="48"/>
      <c r="F84" s="53"/>
      <c r="G84" s="53"/>
      <c r="H84" s="53"/>
    </row>
    <row r="86" spans="1:8" s="43" customFormat="1" ht="14.1" customHeight="1">
      <c r="F86" s="41">
        <f>PL!F59</f>
        <v>0</v>
      </c>
      <c r="G86" s="113"/>
    </row>
    <row r="87" spans="1:8" s="43" customFormat="1" ht="14.1" customHeight="1"/>
    <row r="88" spans="1:8" s="43" customFormat="1" ht="14.1" customHeight="1"/>
    <row r="89" spans="1:8" s="43" customFormat="1" ht="14.1" customHeight="1"/>
    <row r="90" spans="1:8" s="43" customFormat="1" ht="14.1" customHeight="1"/>
    <row r="91" spans="1:8" s="43" customFormat="1" ht="14.1" customHeight="1"/>
    <row r="92" spans="1:8" s="43" customFormat="1" ht="14.1" customHeight="1"/>
    <row r="93" spans="1:8" s="43" customFormat="1" ht="14.1" customHeight="1">
      <c r="B93" s="43" t="s">
        <v>193</v>
      </c>
      <c r="C93" s="96" t="s">
        <v>193</v>
      </c>
      <c r="D93" s="96"/>
      <c r="E93" s="96"/>
      <c r="F93" s="43" t="s">
        <v>193</v>
      </c>
    </row>
    <row r="94" spans="1:8" s="43" customFormat="1" ht="14.1" customHeight="1">
      <c r="B94" s="97" t="str">
        <f>PL!B65</f>
        <v>Người lập biểu</v>
      </c>
      <c r="C94" s="505" t="str">
        <f>PL!C65</f>
        <v xml:space="preserve">Kế toán trưởng </v>
      </c>
      <c r="D94" s="505"/>
      <c r="E94" s="505"/>
      <c r="F94" s="505" t="str">
        <f>PL!F65</f>
        <v>Tổng Giám đốc</v>
      </c>
      <c r="G94" s="505"/>
      <c r="H94" s="505"/>
    </row>
    <row r="95" spans="1:8" s="43" customFormat="1" ht="14.1" customHeight="1">
      <c r="B95" s="203" t="str">
        <f>PL!B66</f>
        <v>Trần Thị Thúy</v>
      </c>
      <c r="C95" s="485" t="str">
        <f>PL!C66</f>
        <v>Mai Hoàng Tuấn</v>
      </c>
      <c r="D95" s="485"/>
      <c r="E95" s="485"/>
      <c r="F95" s="485" t="str">
        <f>PL!F66</f>
        <v>Dương Công Phùng</v>
      </c>
      <c r="G95" s="485"/>
      <c r="H95" s="485"/>
    </row>
    <row r="96" spans="1:8" ht="14.1" customHeight="1">
      <c r="F96" s="69"/>
      <c r="H96" s="51"/>
    </row>
  </sheetData>
  <sheetProtection selectLockedCells="1" selectUnlockedCells="1"/>
  <mergeCells count="16">
    <mergeCell ref="A8:H8"/>
    <mergeCell ref="C94:E94"/>
    <mergeCell ref="F94:H94"/>
    <mergeCell ref="C95:E95"/>
    <mergeCell ref="F95:H95"/>
    <mergeCell ref="A12:C13"/>
    <mergeCell ref="D12:D13"/>
    <mergeCell ref="E12:E13"/>
    <mergeCell ref="F12:H12"/>
    <mergeCell ref="B21:C21"/>
    <mergeCell ref="A7:H7"/>
    <mergeCell ref="A1:H1"/>
    <mergeCell ref="A2:H2"/>
    <mergeCell ref="A3:H3"/>
    <mergeCell ref="A4:H4"/>
    <mergeCell ref="A6:H6"/>
  </mergeCells>
  <printOptions horizontalCentered="1"/>
  <pageMargins left="0.74803149606299213" right="0.51181102362204722" top="0.51181102362204722" bottom="0.51181102362204722" header="0" footer="0.35433070866141736"/>
  <pageSetup paperSize="9" scale="91" firstPageNumber="11" orientation="portrait" useFirstPageNumber="1" r:id="rId1"/>
  <headerFooter alignWithMargins="0">
    <oddFooter>&amp;R&amp;"Times New Roman,Regular"&amp;11&amp;P</oddFooter>
  </headerFooter>
  <rowBreaks count="1" manualBreakCount="1">
    <brk id="56" max="16383" man="1"/>
  </rowBreaks>
</worksheet>
</file>

<file path=xl/worksheets/sheet2.xml><?xml version="1.0" encoding="utf-8"?>
<worksheet xmlns="http://schemas.openxmlformats.org/spreadsheetml/2006/main" xmlns:r="http://schemas.openxmlformats.org/officeDocument/2006/relationships">
  <sheetPr codeName="Sheet2">
    <tabColor rgb="FFFF0000"/>
  </sheetPr>
  <dimension ref="A1:H67"/>
  <sheetViews>
    <sheetView view="pageBreakPreview" zoomScaleSheetLayoutView="100" workbookViewId="0">
      <selection activeCell="A6" sqref="A6:H6"/>
    </sheetView>
  </sheetViews>
  <sheetFormatPr defaultRowHeight="14.1" customHeight="1" outlineLevelRow="1"/>
  <cols>
    <col min="1" max="1" width="3.7109375" style="26" customWidth="1"/>
    <col min="2" max="2" width="27.5703125" style="26" customWidth="1"/>
    <col min="3" max="3" width="12.5703125" style="26" customWidth="1"/>
    <col min="4" max="4" width="5.28515625" style="26" customWidth="1"/>
    <col min="5" max="5" width="7.5703125" style="28" customWidth="1"/>
    <col min="6" max="6" width="15.7109375" style="27" customWidth="1"/>
    <col min="7" max="7" width="2.7109375" style="26" customWidth="1"/>
    <col min="8" max="8" width="15.7109375" style="27" customWidth="1"/>
    <col min="9" max="16384" width="9.140625" style="26"/>
  </cols>
  <sheetData>
    <row r="1" spans="1:8" s="24" customFormat="1" ht="15.95" customHeight="1">
      <c r="A1" s="107" t="s">
        <v>402</v>
      </c>
      <c r="F1" s="25"/>
      <c r="H1" s="25"/>
    </row>
    <row r="2" spans="1:8" ht="14.1" customHeight="1">
      <c r="A2" s="76" t="s">
        <v>403</v>
      </c>
    </row>
    <row r="3" spans="1:8" ht="6" customHeight="1" thickBot="1">
      <c r="A3" s="467">
        <v>0</v>
      </c>
      <c r="B3" s="72"/>
      <c r="C3" s="72"/>
      <c r="D3" s="72"/>
      <c r="E3" s="451"/>
      <c r="F3" s="73"/>
      <c r="G3" s="72"/>
      <c r="H3" s="73"/>
    </row>
    <row r="4" spans="1:8" ht="14.1" customHeight="1">
      <c r="A4" s="28"/>
    </row>
    <row r="5" spans="1:8" s="32" customFormat="1" ht="20.100000000000001" customHeight="1">
      <c r="A5" s="29" t="s">
        <v>648</v>
      </c>
      <c r="B5" s="30"/>
      <c r="C5" s="30"/>
      <c r="D5" s="30"/>
      <c r="E5" s="29"/>
      <c r="F5" s="31"/>
      <c r="G5" s="30"/>
      <c r="H5" s="31"/>
    </row>
    <row r="6" spans="1:8" s="33" customFormat="1" ht="15">
      <c r="A6" s="496" t="s">
        <v>678</v>
      </c>
      <c r="B6" s="497"/>
      <c r="C6" s="497"/>
      <c r="D6" s="497"/>
      <c r="E6" s="497"/>
      <c r="F6" s="497"/>
      <c r="G6" s="497"/>
      <c r="H6" s="497"/>
    </row>
    <row r="8" spans="1:8" ht="14.1" customHeight="1">
      <c r="H8" s="117" t="s">
        <v>693</v>
      </c>
    </row>
    <row r="10" spans="1:8" ht="14.1" hidden="1" customHeight="1" outlineLevel="1">
      <c r="A10" s="502" t="s">
        <v>54</v>
      </c>
      <c r="B10" s="502"/>
      <c r="C10" s="502"/>
      <c r="D10" s="502" t="s">
        <v>55</v>
      </c>
      <c r="E10" s="502" t="s">
        <v>275</v>
      </c>
      <c r="F10" s="501"/>
      <c r="G10" s="501"/>
      <c r="H10" s="501"/>
    </row>
    <row r="11" spans="1:8" ht="39.950000000000003" customHeight="1" collapsed="1">
      <c r="A11" s="502"/>
      <c r="B11" s="502"/>
      <c r="C11" s="502"/>
      <c r="D11" s="502"/>
      <c r="E11" s="502"/>
      <c r="F11" s="468" t="s">
        <v>649</v>
      </c>
      <c r="G11" s="469"/>
      <c r="H11" s="468" t="s">
        <v>650</v>
      </c>
    </row>
    <row r="12" spans="1:8" ht="14.1" customHeight="1">
      <c r="A12" s="34"/>
      <c r="B12" s="34"/>
      <c r="C12" s="34"/>
      <c r="D12" s="35"/>
      <c r="E12" s="35"/>
      <c r="F12" s="36"/>
      <c r="G12" s="34"/>
      <c r="H12" s="36"/>
    </row>
    <row r="13" spans="1:8" s="28" customFormat="1" ht="14.1" customHeight="1">
      <c r="A13" s="37" t="s">
        <v>62</v>
      </c>
      <c r="B13" s="34" t="s">
        <v>122</v>
      </c>
      <c r="C13" s="34"/>
      <c r="D13" s="79" t="s">
        <v>39</v>
      </c>
      <c r="E13" s="104">
        <v>20</v>
      </c>
      <c r="F13" s="317">
        <v>118206466953</v>
      </c>
      <c r="G13" s="318"/>
      <c r="H13" s="317">
        <v>52674036250</v>
      </c>
    </row>
    <row r="14" spans="1:8" s="28" customFormat="1" ht="8.1" customHeight="1">
      <c r="A14" s="37"/>
      <c r="B14" s="34"/>
      <c r="C14" s="34"/>
      <c r="D14" s="79"/>
      <c r="E14" s="104"/>
      <c r="F14" s="317"/>
      <c r="G14" s="318"/>
      <c r="H14" s="317"/>
    </row>
    <row r="15" spans="1:8" s="28" customFormat="1" ht="14.1" customHeight="1">
      <c r="A15" s="37" t="s">
        <v>64</v>
      </c>
      <c r="B15" s="34" t="s">
        <v>124</v>
      </c>
      <c r="C15" s="34"/>
      <c r="D15" s="79" t="s">
        <v>42</v>
      </c>
      <c r="E15" s="104"/>
      <c r="F15" s="317">
        <v>0</v>
      </c>
      <c r="G15" s="318"/>
      <c r="H15" s="317">
        <v>0</v>
      </c>
    </row>
    <row r="16" spans="1:8" s="28" customFormat="1" ht="8.1" customHeight="1">
      <c r="A16" s="37"/>
      <c r="B16" s="34"/>
      <c r="C16" s="34"/>
      <c r="D16" s="79"/>
      <c r="E16" s="104"/>
      <c r="F16" s="317"/>
      <c r="G16" s="318"/>
      <c r="H16" s="317"/>
    </row>
    <row r="17" spans="1:8" s="28" customFormat="1" ht="14.1" customHeight="1">
      <c r="A17" s="37" t="s">
        <v>69</v>
      </c>
      <c r="B17" s="34" t="s">
        <v>125</v>
      </c>
      <c r="C17" s="34"/>
      <c r="D17" s="35">
        <v>10</v>
      </c>
      <c r="E17" s="104"/>
      <c r="F17" s="317">
        <v>118206466953</v>
      </c>
      <c r="G17" s="318"/>
      <c r="H17" s="317">
        <v>52674036250</v>
      </c>
    </row>
    <row r="18" spans="1:8" s="28" customFormat="1" ht="8.1" customHeight="1">
      <c r="A18" s="37"/>
      <c r="B18" s="34"/>
      <c r="C18" s="34"/>
      <c r="D18" s="35"/>
      <c r="E18" s="104"/>
      <c r="F18" s="317"/>
      <c r="G18" s="318"/>
      <c r="H18" s="317"/>
    </row>
    <row r="19" spans="1:8" ht="14.1" customHeight="1">
      <c r="A19" s="401" t="s">
        <v>71</v>
      </c>
      <c r="B19" s="39" t="s">
        <v>43</v>
      </c>
      <c r="C19" s="39"/>
      <c r="D19" s="40">
        <v>11</v>
      </c>
      <c r="E19" s="104">
        <v>21</v>
      </c>
      <c r="F19" s="319">
        <v>105940692140</v>
      </c>
      <c r="G19" s="320"/>
      <c r="H19" s="319">
        <v>53200461082</v>
      </c>
    </row>
    <row r="20" spans="1:8" s="28" customFormat="1" ht="8.1" customHeight="1">
      <c r="A20" s="37"/>
      <c r="B20" s="34"/>
      <c r="C20" s="34"/>
      <c r="D20" s="35"/>
      <c r="E20" s="104"/>
      <c r="F20" s="317"/>
      <c r="G20" s="318"/>
      <c r="H20" s="317"/>
    </row>
    <row r="21" spans="1:8" s="28" customFormat="1" ht="14.1" customHeight="1">
      <c r="A21" s="37" t="s">
        <v>73</v>
      </c>
      <c r="B21" s="34" t="s">
        <v>126</v>
      </c>
      <c r="C21" s="34"/>
      <c r="D21" s="35">
        <v>20</v>
      </c>
      <c r="E21" s="104"/>
      <c r="F21" s="317">
        <v>12265774813</v>
      </c>
      <c r="G21" s="318"/>
      <c r="H21" s="317">
        <v>-526424832</v>
      </c>
    </row>
    <row r="22" spans="1:8" s="28" customFormat="1" ht="8.1" customHeight="1">
      <c r="A22" s="37"/>
      <c r="B22" s="34"/>
      <c r="C22" s="34"/>
      <c r="D22" s="35"/>
      <c r="E22" s="104"/>
      <c r="F22" s="317"/>
      <c r="G22" s="318"/>
      <c r="H22" s="317"/>
    </row>
    <row r="23" spans="1:8" ht="14.1" customHeight="1">
      <c r="A23" s="401" t="s">
        <v>74</v>
      </c>
      <c r="B23" s="39" t="s">
        <v>41</v>
      </c>
      <c r="C23" s="39"/>
      <c r="D23" s="40">
        <v>21</v>
      </c>
      <c r="E23" s="104"/>
      <c r="F23" s="319">
        <v>3027112</v>
      </c>
      <c r="G23" s="320"/>
      <c r="H23" s="319">
        <v>44091115</v>
      </c>
    </row>
    <row r="24" spans="1:8" s="28" customFormat="1" ht="8.1" customHeight="1">
      <c r="A24" s="37"/>
      <c r="B24" s="34"/>
      <c r="C24" s="34"/>
      <c r="D24" s="35"/>
      <c r="E24" s="104"/>
      <c r="F24" s="317"/>
      <c r="G24" s="318"/>
      <c r="H24" s="317"/>
    </row>
    <row r="25" spans="1:8" ht="14.1" customHeight="1">
      <c r="A25" s="401" t="s">
        <v>102</v>
      </c>
      <c r="B25" s="39" t="s">
        <v>127</v>
      </c>
      <c r="C25" s="39"/>
      <c r="D25" s="40">
        <v>22</v>
      </c>
      <c r="E25" s="104">
        <v>22</v>
      </c>
      <c r="F25" s="319">
        <v>6743872163</v>
      </c>
      <c r="G25" s="320"/>
      <c r="H25" s="319">
        <v>7622961093</v>
      </c>
    </row>
    <row r="26" spans="1:8" ht="14.1" customHeight="1">
      <c r="A26" s="39"/>
      <c r="B26" s="39" t="s">
        <v>128</v>
      </c>
      <c r="C26" s="39"/>
      <c r="D26" s="40">
        <v>23</v>
      </c>
      <c r="E26" s="104"/>
      <c r="F26" s="319">
        <v>6688320563</v>
      </c>
      <c r="G26" s="320"/>
      <c r="H26" s="319">
        <v>7490599681</v>
      </c>
    </row>
    <row r="27" spans="1:8" ht="8.1" customHeight="1">
      <c r="A27" s="39"/>
      <c r="B27" s="39"/>
      <c r="C27" s="39"/>
      <c r="D27" s="40"/>
      <c r="E27" s="104"/>
      <c r="F27" s="319"/>
      <c r="G27" s="320"/>
      <c r="H27" s="319"/>
    </row>
    <row r="28" spans="1:8" ht="12.75" hidden="1" outlineLevel="1">
      <c r="A28" s="39"/>
      <c r="B28" s="34" t="s">
        <v>272</v>
      </c>
      <c r="C28" s="39"/>
      <c r="D28" s="35">
        <v>24</v>
      </c>
      <c r="E28" s="104"/>
      <c r="F28" s="317">
        <v>0</v>
      </c>
      <c r="G28" s="318"/>
      <c r="H28" s="317">
        <v>0</v>
      </c>
    </row>
    <row r="29" spans="1:8" ht="12.75" hidden="1" outlineLevel="1">
      <c r="A29" s="39"/>
      <c r="B29" s="39"/>
      <c r="C29" s="39"/>
      <c r="D29" s="40"/>
      <c r="E29" s="104"/>
      <c r="F29" s="319"/>
      <c r="G29" s="320"/>
      <c r="H29" s="319"/>
    </row>
    <row r="30" spans="1:8" ht="14.1" customHeight="1" collapsed="1">
      <c r="A30" s="401" t="s">
        <v>103</v>
      </c>
      <c r="B30" s="39" t="s">
        <v>45</v>
      </c>
      <c r="C30" s="39"/>
      <c r="D30" s="40">
        <v>25</v>
      </c>
      <c r="E30" s="104">
        <v>23</v>
      </c>
      <c r="F30" s="319">
        <v>2786428359</v>
      </c>
      <c r="G30" s="320"/>
      <c r="H30" s="319">
        <v>2487179628</v>
      </c>
    </row>
    <row r="31" spans="1:8" ht="8.1" customHeight="1">
      <c r="A31" s="401"/>
      <c r="B31" s="39"/>
      <c r="C31" s="39"/>
      <c r="D31" s="40"/>
      <c r="E31" s="104"/>
      <c r="F31" s="319"/>
      <c r="G31" s="320"/>
      <c r="H31" s="319"/>
    </row>
    <row r="32" spans="1:8" ht="14.1" customHeight="1">
      <c r="A32" s="401" t="s">
        <v>105</v>
      </c>
      <c r="B32" s="39" t="s">
        <v>49</v>
      </c>
      <c r="C32" s="39"/>
      <c r="D32" s="26">
        <v>26</v>
      </c>
      <c r="E32" s="104">
        <v>24</v>
      </c>
      <c r="F32" s="319">
        <v>8591014415</v>
      </c>
      <c r="G32" s="320"/>
      <c r="H32" s="319">
        <v>8760203662</v>
      </c>
    </row>
    <row r="33" spans="1:8" s="28" customFormat="1" ht="8.1" customHeight="1">
      <c r="A33" s="37"/>
      <c r="B33" s="34"/>
      <c r="C33" s="34"/>
      <c r="D33" s="35"/>
      <c r="E33" s="104"/>
      <c r="F33" s="317"/>
      <c r="G33" s="318"/>
      <c r="H33" s="317"/>
    </row>
    <row r="34" spans="1:8" s="28" customFormat="1" ht="14.1" customHeight="1">
      <c r="A34" s="37" t="s">
        <v>108</v>
      </c>
      <c r="B34" s="34" t="s">
        <v>129</v>
      </c>
      <c r="C34" s="34"/>
      <c r="D34" s="35">
        <v>30</v>
      </c>
      <c r="E34" s="104"/>
      <c r="F34" s="317">
        <v>-5852513012</v>
      </c>
      <c r="G34" s="318"/>
      <c r="H34" s="317">
        <v>-19352678100</v>
      </c>
    </row>
    <row r="35" spans="1:8" s="28" customFormat="1" ht="8.1" customHeight="1">
      <c r="A35" s="37"/>
      <c r="B35" s="34"/>
      <c r="C35" s="34"/>
      <c r="D35" s="35"/>
      <c r="E35" s="104"/>
      <c r="F35" s="317"/>
      <c r="G35" s="318"/>
      <c r="H35" s="317"/>
    </row>
    <row r="36" spans="1:8" ht="14.1" customHeight="1">
      <c r="A36" s="401" t="s">
        <v>116</v>
      </c>
      <c r="B36" s="39" t="s">
        <v>53</v>
      </c>
      <c r="C36" s="39"/>
      <c r="D36" s="40">
        <v>31</v>
      </c>
      <c r="E36" s="104">
        <v>25</v>
      </c>
      <c r="F36" s="319">
        <v>1671999841</v>
      </c>
      <c r="G36" s="320"/>
      <c r="H36" s="319">
        <v>1769955782</v>
      </c>
    </row>
    <row r="37" spans="1:8" ht="8.1" customHeight="1">
      <c r="A37" s="401"/>
      <c r="B37" s="39"/>
      <c r="C37" s="39"/>
      <c r="D37" s="40"/>
      <c r="E37" s="104"/>
      <c r="F37" s="319"/>
      <c r="G37" s="320"/>
      <c r="H37" s="319"/>
    </row>
    <row r="38" spans="1:8" ht="14.1" customHeight="1">
      <c r="A38" s="401" t="s">
        <v>130</v>
      </c>
      <c r="B38" s="39" t="s">
        <v>44</v>
      </c>
      <c r="C38" s="39"/>
      <c r="D38" s="40">
        <v>32</v>
      </c>
      <c r="E38" s="104">
        <v>26</v>
      </c>
      <c r="F38" s="319">
        <v>3535251022</v>
      </c>
      <c r="G38" s="320"/>
      <c r="H38" s="319">
        <v>698808625</v>
      </c>
    </row>
    <row r="39" spans="1:8" s="28" customFormat="1" ht="8.1" customHeight="1">
      <c r="A39" s="37"/>
      <c r="B39" s="34"/>
      <c r="C39" s="34"/>
      <c r="D39" s="35"/>
      <c r="E39" s="104"/>
      <c r="F39" s="317"/>
      <c r="G39" s="318"/>
      <c r="H39" s="317"/>
    </row>
    <row r="40" spans="1:8" s="28" customFormat="1" ht="14.1" customHeight="1">
      <c r="A40" s="37" t="s">
        <v>131</v>
      </c>
      <c r="B40" s="34" t="s">
        <v>132</v>
      </c>
      <c r="C40" s="34"/>
      <c r="D40" s="35">
        <v>40</v>
      </c>
      <c r="E40" s="104"/>
      <c r="F40" s="317">
        <v>-1863251181</v>
      </c>
      <c r="G40" s="318"/>
      <c r="H40" s="317">
        <v>1071147157</v>
      </c>
    </row>
    <row r="41" spans="1:8" s="28" customFormat="1" ht="8.1" customHeight="1">
      <c r="A41" s="37"/>
      <c r="B41" s="34"/>
      <c r="C41" s="34"/>
      <c r="D41" s="35"/>
      <c r="E41" s="104"/>
      <c r="F41" s="317"/>
      <c r="G41" s="318"/>
      <c r="H41" s="317"/>
    </row>
    <row r="42" spans="1:8" s="28" customFormat="1" ht="14.1" customHeight="1">
      <c r="A42" s="37" t="s">
        <v>133</v>
      </c>
      <c r="B42" s="34" t="s">
        <v>134</v>
      </c>
      <c r="C42" s="34"/>
      <c r="D42" s="35">
        <v>50</v>
      </c>
      <c r="E42" s="104"/>
      <c r="F42" s="317">
        <v>-7715764193</v>
      </c>
      <c r="G42" s="318"/>
      <c r="H42" s="317">
        <v>-18281530943</v>
      </c>
    </row>
    <row r="43" spans="1:8" s="28" customFormat="1" ht="8.1" customHeight="1">
      <c r="A43" s="37"/>
      <c r="B43" s="34"/>
      <c r="C43" s="34"/>
      <c r="D43" s="35"/>
      <c r="E43" s="104"/>
      <c r="F43" s="317"/>
      <c r="G43" s="318"/>
      <c r="H43" s="317"/>
    </row>
    <row r="44" spans="1:8" ht="14.1" customHeight="1">
      <c r="A44" s="401" t="s">
        <v>135</v>
      </c>
      <c r="B44" s="39" t="s">
        <v>136</v>
      </c>
      <c r="C44" s="39"/>
      <c r="D44" s="40">
        <v>51</v>
      </c>
      <c r="E44" s="104"/>
      <c r="F44" s="319">
        <v>0</v>
      </c>
      <c r="G44" s="320"/>
      <c r="H44" s="319">
        <v>0</v>
      </c>
    </row>
    <row r="45" spans="1:8" ht="8.1" customHeight="1">
      <c r="A45" s="401"/>
      <c r="B45" s="39"/>
      <c r="C45" s="39"/>
      <c r="D45" s="40"/>
      <c r="E45" s="104"/>
      <c r="F45" s="319"/>
      <c r="G45" s="320"/>
      <c r="H45" s="319"/>
    </row>
    <row r="46" spans="1:8" ht="14.1" customHeight="1">
      <c r="A46" s="401" t="s">
        <v>137</v>
      </c>
      <c r="B46" s="39" t="s">
        <v>138</v>
      </c>
      <c r="C46" s="39"/>
      <c r="D46" s="40">
        <v>52</v>
      </c>
      <c r="E46" s="104">
        <v>27</v>
      </c>
      <c r="F46" s="319">
        <v>0</v>
      </c>
      <c r="G46" s="320"/>
      <c r="H46" s="319">
        <v>0</v>
      </c>
    </row>
    <row r="47" spans="1:8" s="28" customFormat="1" ht="8.1" customHeight="1">
      <c r="A47" s="37"/>
      <c r="B47" s="34"/>
      <c r="C47" s="34"/>
      <c r="D47" s="35"/>
      <c r="E47" s="104"/>
      <c r="F47" s="317"/>
      <c r="G47" s="318"/>
      <c r="H47" s="317"/>
    </row>
    <row r="48" spans="1:8" s="28" customFormat="1" ht="14.1" customHeight="1" thickBot="1">
      <c r="A48" s="37" t="s">
        <v>139</v>
      </c>
      <c r="B48" s="34" t="s">
        <v>140</v>
      </c>
      <c r="C48" s="34"/>
      <c r="D48" s="35">
        <v>60</v>
      </c>
      <c r="E48" s="104"/>
      <c r="F48" s="321">
        <v>-7715764193</v>
      </c>
      <c r="G48" s="318"/>
      <c r="H48" s="321">
        <v>-18281530943</v>
      </c>
    </row>
    <row r="49" spans="1:8" s="28" customFormat="1" ht="7.5" customHeight="1" thickTop="1">
      <c r="A49" s="37"/>
      <c r="B49" s="34"/>
      <c r="C49" s="34"/>
      <c r="D49" s="35"/>
      <c r="E49" s="104"/>
      <c r="F49" s="317"/>
      <c r="G49" s="318"/>
      <c r="H49" s="317"/>
    </row>
    <row r="50" spans="1:8" s="210" customFormat="1" ht="14.1" hidden="1" customHeight="1" outlineLevel="1">
      <c r="A50" s="205"/>
      <c r="B50" s="206" t="s">
        <v>333</v>
      </c>
      <c r="C50" s="206"/>
      <c r="D50" s="207">
        <v>61</v>
      </c>
      <c r="E50" s="208"/>
      <c r="F50" s="322">
        <v>0</v>
      </c>
      <c r="G50" s="323"/>
      <c r="H50" s="322">
        <v>0</v>
      </c>
    </row>
    <row r="51" spans="1:8" s="28" customFormat="1" ht="6.75" hidden="1" customHeight="1" outlineLevel="1">
      <c r="A51" s="37"/>
      <c r="B51" s="34"/>
      <c r="C51" s="34"/>
      <c r="D51" s="35"/>
      <c r="E51" s="104"/>
      <c r="F51" s="317"/>
      <c r="G51" s="318"/>
      <c r="H51" s="317"/>
    </row>
    <row r="52" spans="1:8" s="210" customFormat="1" ht="14.1" hidden="1" customHeight="1" outlineLevel="1">
      <c r="A52" s="205"/>
      <c r="B52" s="206" t="s">
        <v>335</v>
      </c>
      <c r="C52" s="206"/>
      <c r="D52" s="207">
        <v>62</v>
      </c>
      <c r="E52" s="208"/>
      <c r="F52" s="322">
        <v>-7715764193</v>
      </c>
      <c r="G52" s="323"/>
      <c r="H52" s="322">
        <v>-18281530943</v>
      </c>
    </row>
    <row r="53" spans="1:8" s="28" customFormat="1" ht="8.1" hidden="1" customHeight="1" outlineLevel="1">
      <c r="A53" s="34"/>
      <c r="B53" s="34"/>
      <c r="C53" s="34"/>
      <c r="D53" s="34"/>
      <c r="E53" s="106"/>
      <c r="F53" s="317"/>
      <c r="G53" s="318"/>
      <c r="H53" s="317"/>
    </row>
    <row r="54" spans="1:8" s="28" customFormat="1" ht="14.1" customHeight="1" collapsed="1" thickBot="1">
      <c r="A54" s="37" t="s">
        <v>141</v>
      </c>
      <c r="B54" s="28" t="s">
        <v>142</v>
      </c>
      <c r="D54" s="35">
        <v>70</v>
      </c>
      <c r="E54" s="104">
        <v>28</v>
      </c>
      <c r="F54" s="324">
        <v>-520.6361126835111</v>
      </c>
      <c r="G54" s="318"/>
      <c r="H54" s="324">
        <v>-1233.5816603495884</v>
      </c>
    </row>
    <row r="55" spans="1:8" ht="6.75" hidden="1" customHeight="1" thickTop="1">
      <c r="A55" s="37"/>
      <c r="B55" s="28"/>
      <c r="C55" s="28"/>
      <c r="D55" s="35"/>
      <c r="F55" s="319"/>
      <c r="G55" s="320"/>
      <c r="H55" s="319"/>
    </row>
    <row r="56" spans="1:8" ht="14.1" hidden="1" customHeight="1" thickBot="1">
      <c r="A56" s="37" t="s">
        <v>321</v>
      </c>
      <c r="B56" s="28" t="s">
        <v>322</v>
      </c>
      <c r="C56" s="28"/>
      <c r="D56" s="35">
        <v>71</v>
      </c>
      <c r="E56" s="104"/>
      <c r="F56" s="324">
        <v>0</v>
      </c>
      <c r="G56" s="318"/>
      <c r="H56" s="324">
        <v>0</v>
      </c>
    </row>
    <row r="57" spans="1:8" ht="14.1" customHeight="1" thickTop="1">
      <c r="A57" s="37"/>
      <c r="B57" s="28"/>
      <c r="C57" s="28"/>
      <c r="D57" s="35"/>
    </row>
    <row r="58" spans="1:8" ht="14.1" customHeight="1">
      <c r="A58" s="37"/>
      <c r="B58" s="28"/>
      <c r="C58" s="28"/>
      <c r="D58" s="35"/>
    </row>
    <row r="59" spans="1:8" ht="14.1" customHeight="1">
      <c r="A59" s="37" t="s">
        <v>230</v>
      </c>
      <c r="B59" s="28"/>
      <c r="C59" s="28"/>
      <c r="D59" s="35"/>
      <c r="F59" s="41"/>
    </row>
    <row r="60" spans="1:8" ht="14.1" customHeight="1">
      <c r="A60" s="37"/>
      <c r="B60" s="28"/>
      <c r="C60" s="28"/>
      <c r="D60" s="35"/>
    </row>
    <row r="61" spans="1:8" ht="14.1" customHeight="1">
      <c r="F61" s="41"/>
    </row>
    <row r="64" spans="1:8" ht="14.1" customHeight="1">
      <c r="B64" s="91" t="s">
        <v>107</v>
      </c>
      <c r="C64" s="500" t="s">
        <v>106</v>
      </c>
      <c r="D64" s="500"/>
      <c r="E64" s="500"/>
      <c r="F64" s="499" t="s">
        <v>145</v>
      </c>
      <c r="G64" s="499"/>
      <c r="H64" s="499"/>
    </row>
    <row r="65" spans="2:8" s="75" customFormat="1" ht="14.1" customHeight="1">
      <c r="B65" s="92" t="s">
        <v>146</v>
      </c>
      <c r="C65" s="486" t="s">
        <v>233</v>
      </c>
      <c r="D65" s="486"/>
      <c r="E65" s="486"/>
      <c r="F65" s="498" t="s">
        <v>259</v>
      </c>
      <c r="G65" s="498"/>
      <c r="H65" s="498"/>
    </row>
    <row r="66" spans="2:8" ht="14.1" customHeight="1">
      <c r="B66" s="93" t="s">
        <v>408</v>
      </c>
      <c r="C66" s="485" t="s">
        <v>409</v>
      </c>
      <c r="D66" s="485"/>
      <c r="E66" s="485"/>
      <c r="F66" s="485" t="s">
        <v>410</v>
      </c>
      <c r="G66" s="485"/>
      <c r="H66" s="485"/>
    </row>
    <row r="67" spans="2:8" ht="14.1" customHeight="1">
      <c r="B67" s="26" t="s">
        <v>411</v>
      </c>
    </row>
  </sheetData>
  <mergeCells count="11">
    <mergeCell ref="A6:H6"/>
    <mergeCell ref="C66:E66"/>
    <mergeCell ref="F66:H66"/>
    <mergeCell ref="C65:E65"/>
    <mergeCell ref="F65:H65"/>
    <mergeCell ref="F64:H64"/>
    <mergeCell ref="C64:E64"/>
    <mergeCell ref="F10:H10"/>
    <mergeCell ref="A10:C11"/>
    <mergeCell ref="D10:D11"/>
    <mergeCell ref="E10:E11"/>
  </mergeCells>
  <phoneticPr fontId="34" type="noConversion"/>
  <printOptions horizontalCentered="1"/>
  <pageMargins left="0.75" right="0.5" top="0.5" bottom="0.84" header="0" footer="0.35"/>
  <pageSetup paperSize="9" scale="94" firstPageNumber="6" orientation="portrait" useFirstPageNumber="1" r:id="rId1"/>
  <headerFooter alignWithMargins="0">
    <oddFooter>&amp;L&amp;"Times New Roman,Italic"Báo cáo này phải được đọc cùng với Bản thuyết minh Báo cáo tài chính tổng hợp giữa niên độ&amp;C&amp;P</oddFooter>
  </headerFooter>
</worksheet>
</file>

<file path=xl/worksheets/sheet3.xml><?xml version="1.0" encoding="utf-8"?>
<worksheet xmlns="http://schemas.openxmlformats.org/spreadsheetml/2006/main" xmlns:r="http://schemas.openxmlformats.org/officeDocument/2006/relationships">
  <sheetPr codeName="Sheet3">
    <tabColor rgb="FF0000FF"/>
  </sheetPr>
  <dimension ref="A1:L96"/>
  <sheetViews>
    <sheetView view="pageBreakPreview" zoomScale="115" zoomScaleSheetLayoutView="115" workbookViewId="0">
      <selection activeCell="B58" sqref="B58"/>
    </sheetView>
  </sheetViews>
  <sheetFormatPr defaultRowHeight="14.1" customHeight="1" outlineLevelRow="1"/>
  <cols>
    <col min="1" max="1" width="3" style="51" customWidth="1"/>
    <col min="2" max="2" width="27.5703125" style="51" customWidth="1"/>
    <col min="3" max="3" width="16.7109375" style="51" customWidth="1"/>
    <col min="4" max="4" width="4.5703125" style="51" customWidth="1"/>
    <col min="5" max="5" width="6.5703125" style="51" customWidth="1"/>
    <col min="6" max="6" width="15.7109375" style="355" hidden="1" customWidth="1"/>
    <col min="7" max="7" width="1.140625" style="51" hidden="1" customWidth="1"/>
    <col min="8" max="8" width="15.7109375" style="355" hidden="1" customWidth="1"/>
    <col min="9" max="9" width="15.42578125" style="70" customWidth="1"/>
    <col min="10" max="10" width="1.7109375" style="70" customWidth="1"/>
    <col min="11" max="11" width="15.140625" style="70" customWidth="1"/>
    <col min="12" max="16384" width="9.140625" style="51"/>
  </cols>
  <sheetData>
    <row r="1" spans="1:12" s="42" customFormat="1" ht="15.95" customHeight="1">
      <c r="A1" s="511" t="s">
        <v>402</v>
      </c>
      <c r="B1" s="511"/>
      <c r="C1" s="511"/>
      <c r="D1" s="511"/>
      <c r="E1" s="511"/>
      <c r="F1" s="511"/>
      <c r="G1" s="511"/>
      <c r="H1" s="511"/>
      <c r="I1" s="511"/>
      <c r="J1" s="511"/>
      <c r="K1" s="511"/>
    </row>
    <row r="2" spans="1:12" s="43" customFormat="1" ht="14.1" customHeight="1">
      <c r="A2" s="512" t="s">
        <v>403</v>
      </c>
      <c r="B2" s="512"/>
      <c r="C2" s="512"/>
      <c r="D2" s="512"/>
      <c r="E2" s="512"/>
      <c r="F2" s="512"/>
      <c r="G2" s="512"/>
      <c r="H2" s="512"/>
      <c r="I2" s="512"/>
      <c r="J2" s="512"/>
      <c r="K2" s="512"/>
    </row>
    <row r="3" spans="1:12" s="43" customFormat="1" ht="6" customHeight="1" thickBot="1">
      <c r="A3" s="509">
        <v>0</v>
      </c>
      <c r="B3" s="510"/>
      <c r="C3" s="510"/>
      <c r="D3" s="510"/>
      <c r="E3" s="510"/>
      <c r="F3" s="510"/>
      <c r="G3" s="510"/>
      <c r="H3" s="510"/>
      <c r="I3" s="510"/>
      <c r="J3" s="510"/>
      <c r="K3" s="510"/>
    </row>
    <row r="4" spans="1:12" s="43" customFormat="1" ht="14.1" customHeight="1">
      <c r="A4" s="38"/>
      <c r="F4" s="355"/>
      <c r="H4" s="355"/>
    </row>
    <row r="5" spans="1:12" s="44" customFormat="1" ht="20.100000000000001" customHeight="1">
      <c r="A5" s="513" t="s">
        <v>651</v>
      </c>
      <c r="B5" s="513"/>
      <c r="C5" s="513"/>
      <c r="D5" s="513"/>
      <c r="E5" s="513"/>
      <c r="F5" s="513"/>
      <c r="G5" s="513"/>
      <c r="H5" s="513"/>
      <c r="I5" s="513"/>
      <c r="J5" s="513"/>
      <c r="K5" s="513"/>
    </row>
    <row r="6" spans="1:12" s="45" customFormat="1" ht="15.95" customHeight="1">
      <c r="A6" s="514" t="s">
        <v>149</v>
      </c>
      <c r="B6" s="514"/>
      <c r="C6" s="514"/>
      <c r="D6" s="514"/>
      <c r="E6" s="514"/>
      <c r="F6" s="514"/>
      <c r="G6" s="514"/>
      <c r="H6" s="514"/>
      <c r="I6" s="514"/>
      <c r="J6" s="514"/>
      <c r="K6" s="514"/>
    </row>
    <row r="7" spans="1:12" s="45" customFormat="1" ht="15.95" customHeight="1">
      <c r="A7" s="503" t="s">
        <v>678</v>
      </c>
      <c r="B7" s="504"/>
      <c r="C7" s="504"/>
      <c r="D7" s="504"/>
      <c r="E7" s="504"/>
      <c r="F7" s="504"/>
      <c r="G7" s="504"/>
      <c r="H7" s="504"/>
      <c r="I7" s="504"/>
      <c r="J7" s="504"/>
      <c r="K7" s="504"/>
    </row>
    <row r="8" spans="1:12" s="38" customFormat="1" ht="14.1" customHeight="1">
      <c r="F8" s="356"/>
      <c r="H8" s="356"/>
    </row>
    <row r="9" spans="1:12" s="43" customFormat="1" ht="14.1" customHeight="1">
      <c r="F9" s="355"/>
      <c r="H9" s="355"/>
      <c r="I9" s="506" t="s">
        <v>693</v>
      </c>
      <c r="J9" s="506"/>
      <c r="K9" s="506"/>
    </row>
    <row r="10" spans="1:12" s="43" customFormat="1" ht="14.1" customHeight="1">
      <c r="F10" s="355"/>
      <c r="H10" s="355"/>
      <c r="I10" s="204"/>
      <c r="J10" s="204"/>
      <c r="K10" s="204"/>
    </row>
    <row r="11" spans="1:12" s="43" customFormat="1" ht="14.1" hidden="1" customHeight="1" outlineLevel="1">
      <c r="A11" s="507" t="s">
        <v>54</v>
      </c>
      <c r="B11" s="507"/>
      <c r="C11" s="507"/>
      <c r="D11" s="507" t="s">
        <v>55</v>
      </c>
      <c r="E11" s="507" t="s">
        <v>269</v>
      </c>
      <c r="F11" s="357"/>
      <c r="G11" s="331"/>
      <c r="H11" s="357"/>
      <c r="I11" s="501"/>
      <c r="J11" s="501"/>
      <c r="K11" s="501"/>
    </row>
    <row r="12" spans="1:12" s="78" customFormat="1" ht="39.950000000000003" customHeight="1" collapsed="1">
      <c r="A12" s="507"/>
      <c r="B12" s="507"/>
      <c r="C12" s="507"/>
      <c r="D12" s="507"/>
      <c r="E12" s="507"/>
      <c r="F12" s="358" t="s">
        <v>407</v>
      </c>
      <c r="G12" s="214"/>
      <c r="H12" s="358" t="s">
        <v>406</v>
      </c>
      <c r="I12" s="470" t="s">
        <v>649</v>
      </c>
      <c r="J12" s="471"/>
      <c r="K12" s="470" t="s">
        <v>650</v>
      </c>
    </row>
    <row r="13" spans="1:12" ht="14.1" customHeight="1">
      <c r="A13" s="48"/>
      <c r="B13" s="48"/>
      <c r="C13" s="48"/>
      <c r="D13" s="49"/>
      <c r="E13" s="49"/>
      <c r="F13" s="359"/>
      <c r="G13" s="49"/>
      <c r="H13" s="359"/>
      <c r="I13" s="50"/>
      <c r="J13" s="50"/>
      <c r="K13" s="50"/>
    </row>
    <row r="14" spans="1:12" s="54" customFormat="1" ht="14.1" customHeight="1">
      <c r="A14" s="48" t="s">
        <v>59</v>
      </c>
      <c r="B14" s="48" t="s">
        <v>150</v>
      </c>
      <c r="C14" s="48"/>
      <c r="D14" s="52"/>
      <c r="E14" s="52"/>
      <c r="F14" s="360"/>
      <c r="G14" s="52"/>
      <c r="H14" s="360"/>
      <c r="I14" s="53"/>
      <c r="J14" s="53"/>
      <c r="K14" s="53"/>
    </row>
    <row r="15" spans="1:12" s="54" customFormat="1" ht="14.1" customHeight="1">
      <c r="A15" s="48"/>
      <c r="B15" s="48"/>
      <c r="C15" s="48"/>
      <c r="D15" s="52"/>
      <c r="E15" s="52"/>
      <c r="F15" s="360"/>
      <c r="G15" s="52"/>
      <c r="H15" s="360"/>
      <c r="I15" s="53"/>
      <c r="J15" s="53"/>
      <c r="K15" s="53"/>
    </row>
    <row r="16" spans="1:12" s="60" customFormat="1" ht="14.1" customHeight="1">
      <c r="A16" s="55" t="s">
        <v>62</v>
      </c>
      <c r="B16" s="56" t="s">
        <v>659</v>
      </c>
      <c r="C16" s="56"/>
      <c r="D16" s="57" t="s">
        <v>39</v>
      </c>
      <c r="E16" s="58"/>
      <c r="F16" s="361">
        <v>-54607488936</v>
      </c>
      <c r="G16" s="353"/>
      <c r="H16" s="361">
        <v>-46891724743</v>
      </c>
      <c r="I16" s="337">
        <v>-7715764193</v>
      </c>
      <c r="J16" s="59"/>
      <c r="K16" s="337">
        <v>-18281530943</v>
      </c>
      <c r="L16" s="200">
        <v>0</v>
      </c>
    </row>
    <row r="17" spans="1:11" s="60" customFormat="1" ht="14.1" customHeight="1">
      <c r="A17" s="55" t="s">
        <v>64</v>
      </c>
      <c r="B17" s="56" t="s">
        <v>152</v>
      </c>
      <c r="C17" s="56"/>
      <c r="D17" s="58"/>
      <c r="E17" s="58"/>
      <c r="F17" s="361"/>
      <c r="G17" s="58"/>
      <c r="H17" s="361"/>
      <c r="I17" s="337"/>
      <c r="J17" s="59"/>
      <c r="K17" s="337">
        <v>0</v>
      </c>
    </row>
    <row r="18" spans="1:11" ht="14.1" customHeight="1">
      <c r="A18" s="61" t="s">
        <v>153</v>
      </c>
      <c r="B18" s="61" t="s">
        <v>47</v>
      </c>
      <c r="C18" s="61"/>
      <c r="D18" s="62" t="s">
        <v>42</v>
      </c>
      <c r="E18" s="49"/>
      <c r="F18" s="359">
        <v>-54852511752</v>
      </c>
      <c r="G18" s="354"/>
      <c r="H18" s="359">
        <v>-53519681657</v>
      </c>
      <c r="I18" s="478">
        <v>5205548849.9166698</v>
      </c>
      <c r="J18" s="50"/>
      <c r="K18" s="338">
        <v>7329060412</v>
      </c>
    </row>
    <row r="19" spans="1:11" ht="14.1" customHeight="1">
      <c r="A19" s="61" t="s">
        <v>153</v>
      </c>
      <c r="B19" s="61" t="s">
        <v>660</v>
      </c>
      <c r="C19" s="61"/>
      <c r="D19" s="62" t="s">
        <v>155</v>
      </c>
      <c r="E19" s="49"/>
      <c r="F19" s="359">
        <v>-1667733235</v>
      </c>
      <c r="G19" s="354"/>
      <c r="H19" s="359">
        <v>-1554251755</v>
      </c>
      <c r="I19" s="478">
        <v>113481480</v>
      </c>
      <c r="J19" s="50"/>
      <c r="K19" s="338">
        <v>-293758121</v>
      </c>
    </row>
    <row r="20" spans="1:11" ht="29.25" customHeight="1">
      <c r="A20" s="61" t="s">
        <v>153</v>
      </c>
      <c r="B20" s="508" t="s">
        <v>661</v>
      </c>
      <c r="C20" s="508"/>
      <c r="D20" s="62" t="s">
        <v>156</v>
      </c>
      <c r="E20" s="49"/>
      <c r="F20" s="359">
        <v>0</v>
      </c>
      <c r="G20" s="49"/>
      <c r="H20" s="359">
        <v>0</v>
      </c>
      <c r="I20" s="478">
        <v>0</v>
      </c>
      <c r="J20" s="50"/>
      <c r="K20" s="338">
        <v>132361412</v>
      </c>
    </row>
    <row r="21" spans="1:11" ht="14.1" customHeight="1">
      <c r="A21" s="61" t="s">
        <v>153</v>
      </c>
      <c r="B21" s="61" t="s">
        <v>662</v>
      </c>
      <c r="C21" s="61"/>
      <c r="D21" s="62" t="s">
        <v>158</v>
      </c>
      <c r="E21" s="49"/>
      <c r="F21" s="359"/>
      <c r="G21" s="49"/>
      <c r="H21" s="359"/>
      <c r="I21" s="478">
        <v>644460949.08333015</v>
      </c>
      <c r="J21" s="50"/>
      <c r="K21" s="338">
        <v>20668814</v>
      </c>
    </row>
    <row r="22" spans="1:11" s="84" customFormat="1" ht="14.1" customHeight="1">
      <c r="A22" s="77" t="s">
        <v>153</v>
      </c>
      <c r="B22" s="77" t="s">
        <v>22</v>
      </c>
      <c r="C22" s="77"/>
      <c r="D22" s="81" t="s">
        <v>159</v>
      </c>
      <c r="E22" s="82"/>
      <c r="F22" s="362"/>
      <c r="G22" s="82"/>
      <c r="H22" s="362"/>
      <c r="I22" s="478">
        <v>6688320563</v>
      </c>
      <c r="J22" s="83"/>
      <c r="K22" s="339">
        <v>7490599681</v>
      </c>
    </row>
    <row r="23" spans="1:11" s="84" customFormat="1" ht="14.1" customHeight="1">
      <c r="A23" s="77" t="s">
        <v>153</v>
      </c>
      <c r="B23" s="77" t="s">
        <v>324</v>
      </c>
      <c r="C23" s="77"/>
      <c r="D23" s="81" t="s">
        <v>325</v>
      </c>
      <c r="E23" s="82"/>
      <c r="F23" s="362"/>
      <c r="G23" s="82"/>
      <c r="H23" s="362"/>
      <c r="I23" s="478">
        <v>0</v>
      </c>
      <c r="J23" s="83"/>
      <c r="K23" s="339"/>
    </row>
    <row r="24" spans="1:11" s="60" customFormat="1" ht="14.1" customHeight="1">
      <c r="A24" s="55" t="s">
        <v>69</v>
      </c>
      <c r="B24" s="56" t="s">
        <v>160</v>
      </c>
      <c r="C24" s="56"/>
      <c r="D24" s="57"/>
      <c r="E24" s="58"/>
      <c r="F24" s="361"/>
      <c r="G24" s="58"/>
      <c r="H24" s="361"/>
      <c r="I24" s="478"/>
      <c r="J24" s="59"/>
      <c r="K24" s="337"/>
    </row>
    <row r="25" spans="1:11" s="60" customFormat="1" ht="14.1" customHeight="1">
      <c r="A25" s="55"/>
      <c r="B25" s="56" t="s">
        <v>161</v>
      </c>
      <c r="C25" s="56"/>
      <c r="D25" s="57" t="s">
        <v>162</v>
      </c>
      <c r="E25" s="58"/>
      <c r="F25" s="361"/>
      <c r="G25" s="58"/>
      <c r="H25" s="361"/>
      <c r="I25" s="337">
        <v>4936047649</v>
      </c>
      <c r="J25" s="59"/>
      <c r="K25" s="337">
        <v>-3602598745</v>
      </c>
    </row>
    <row r="26" spans="1:11" ht="14.1" customHeight="1">
      <c r="A26" s="61" t="s">
        <v>153</v>
      </c>
      <c r="B26" s="61" t="s">
        <v>663</v>
      </c>
      <c r="C26" s="61"/>
      <c r="D26" s="62" t="s">
        <v>164</v>
      </c>
      <c r="E26" s="49"/>
      <c r="F26" s="359">
        <v>46475150138</v>
      </c>
      <c r="G26" s="49"/>
      <c r="H26" s="359">
        <v>57308149503</v>
      </c>
      <c r="I26" s="478">
        <v>10832999365</v>
      </c>
      <c r="J26" s="50"/>
      <c r="K26" s="338">
        <v>46601357823</v>
      </c>
    </row>
    <row r="27" spans="1:11" ht="14.1" customHeight="1">
      <c r="A27" s="61" t="s">
        <v>153</v>
      </c>
      <c r="B27" s="61" t="s">
        <v>664</v>
      </c>
      <c r="C27" s="61"/>
      <c r="D27" s="49">
        <v>10</v>
      </c>
      <c r="E27" s="49"/>
      <c r="F27" s="359">
        <v>202365969238</v>
      </c>
      <c r="G27" s="49"/>
      <c r="H27" s="359">
        <v>189913178133</v>
      </c>
      <c r="I27" s="478">
        <v>-12675906649</v>
      </c>
      <c r="J27" s="50"/>
      <c r="K27" s="338">
        <v>-26763210104</v>
      </c>
    </row>
    <row r="28" spans="1:11" ht="14.1" customHeight="1">
      <c r="A28" s="61" t="s">
        <v>153</v>
      </c>
      <c r="B28" s="61" t="s">
        <v>665</v>
      </c>
      <c r="C28" s="61"/>
      <c r="D28" s="49">
        <v>11</v>
      </c>
      <c r="E28" s="49"/>
      <c r="F28" s="359">
        <v>115865646555.39999</v>
      </c>
      <c r="G28" s="49"/>
      <c r="H28" s="359">
        <v>102505167729</v>
      </c>
      <c r="I28" s="478">
        <v>12862881832.399994</v>
      </c>
      <c r="J28" s="50"/>
      <c r="K28" s="338">
        <v>-4534852494</v>
      </c>
    </row>
    <row r="29" spans="1:11" ht="14.1" customHeight="1">
      <c r="A29" s="61" t="s">
        <v>153</v>
      </c>
      <c r="B29" s="61" t="s">
        <v>666</v>
      </c>
      <c r="C29" s="61"/>
      <c r="D29" s="49">
        <v>12</v>
      </c>
      <c r="E29" s="49"/>
      <c r="F29" s="359">
        <v>1375871159</v>
      </c>
      <c r="G29" s="49"/>
      <c r="H29" s="359">
        <v>1807999991</v>
      </c>
      <c r="I29" s="478">
        <v>432128832</v>
      </c>
      <c r="J29" s="50"/>
      <c r="K29" s="338">
        <v>-1744099737</v>
      </c>
    </row>
    <row r="30" spans="1:11" ht="14.1" customHeight="1">
      <c r="A30" s="61" t="s">
        <v>153</v>
      </c>
      <c r="B30" s="61" t="s">
        <v>667</v>
      </c>
      <c r="C30" s="61"/>
      <c r="D30" s="49">
        <v>13</v>
      </c>
      <c r="E30" s="49"/>
      <c r="F30" s="359">
        <v>0</v>
      </c>
      <c r="G30" s="49"/>
      <c r="H30" s="359">
        <v>0</v>
      </c>
      <c r="I30" s="478">
        <v>0</v>
      </c>
      <c r="J30" s="50"/>
      <c r="K30" s="338"/>
    </row>
    <row r="31" spans="1:11" ht="14.1" customHeight="1">
      <c r="A31" s="61" t="s">
        <v>153</v>
      </c>
      <c r="B31" s="61" t="s">
        <v>168</v>
      </c>
      <c r="C31" s="61"/>
      <c r="D31" s="49">
        <v>14</v>
      </c>
      <c r="E31" s="49"/>
      <c r="F31" s="359"/>
      <c r="G31" s="49"/>
      <c r="H31" s="359"/>
      <c r="I31" s="478">
        <v>-6190723569</v>
      </c>
      <c r="J31" s="50"/>
      <c r="K31" s="338">
        <v>-7455405914</v>
      </c>
    </row>
    <row r="32" spans="1:11" ht="14.1" customHeight="1">
      <c r="A32" s="61" t="s">
        <v>153</v>
      </c>
      <c r="B32" s="61" t="s">
        <v>169</v>
      </c>
      <c r="C32" s="61"/>
      <c r="D32" s="49">
        <v>15</v>
      </c>
      <c r="E32" s="49"/>
      <c r="F32" s="359"/>
      <c r="G32" s="49"/>
      <c r="H32" s="359"/>
      <c r="I32" s="478">
        <v>0</v>
      </c>
      <c r="J32" s="50"/>
      <c r="K32" s="338">
        <v>-11298720</v>
      </c>
    </row>
    <row r="33" spans="1:11" ht="14.1" customHeight="1">
      <c r="A33" s="61" t="s">
        <v>153</v>
      </c>
      <c r="B33" s="61" t="s">
        <v>256</v>
      </c>
      <c r="C33" s="61"/>
      <c r="D33" s="49">
        <v>16</v>
      </c>
      <c r="E33" s="49"/>
      <c r="F33" s="359"/>
      <c r="G33" s="49"/>
      <c r="H33" s="359"/>
      <c r="I33" s="478">
        <v>0</v>
      </c>
      <c r="J33" s="50"/>
      <c r="K33" s="338">
        <v>0</v>
      </c>
    </row>
    <row r="34" spans="1:11" ht="14.1" customHeight="1">
      <c r="A34" s="61" t="s">
        <v>153</v>
      </c>
      <c r="B34" s="61" t="s">
        <v>170</v>
      </c>
      <c r="C34" s="61"/>
      <c r="D34" s="49">
        <v>17</v>
      </c>
      <c r="E34" s="49"/>
      <c r="F34" s="359"/>
      <c r="G34" s="49"/>
      <c r="H34" s="359"/>
      <c r="I34" s="478">
        <v>0</v>
      </c>
      <c r="J34" s="50"/>
      <c r="K34" s="338">
        <v>0</v>
      </c>
    </row>
    <row r="35" spans="1:11" ht="14.1" customHeight="1">
      <c r="A35" s="61"/>
      <c r="B35" s="61"/>
      <c r="C35" s="61"/>
      <c r="D35" s="49"/>
      <c r="E35" s="49"/>
      <c r="F35" s="359"/>
      <c r="G35" s="49"/>
      <c r="H35" s="359"/>
      <c r="I35" s="340"/>
      <c r="J35" s="50"/>
      <c r="K35" s="340"/>
    </row>
    <row r="36" spans="1:11" s="60" customFormat="1" ht="14.1" customHeight="1">
      <c r="A36" s="56"/>
      <c r="B36" s="56" t="s">
        <v>171</v>
      </c>
      <c r="C36" s="56"/>
      <c r="D36" s="58">
        <v>20</v>
      </c>
      <c r="E36" s="58"/>
      <c r="F36" s="351">
        <v>366082637090.40002</v>
      </c>
      <c r="G36" s="58"/>
      <c r="H36" s="351">
        <v>351534495356</v>
      </c>
      <c r="I36" s="341">
        <v>10197427460.399994</v>
      </c>
      <c r="J36" s="59"/>
      <c r="K36" s="341">
        <v>2489892109</v>
      </c>
    </row>
    <row r="37" spans="1:11" s="60" customFormat="1" ht="14.1" customHeight="1">
      <c r="A37" s="56"/>
      <c r="B37" s="56"/>
      <c r="C37" s="56"/>
      <c r="D37" s="58"/>
      <c r="E37" s="58"/>
      <c r="F37" s="361"/>
      <c r="G37" s="58"/>
      <c r="H37" s="361"/>
      <c r="I37" s="478"/>
      <c r="J37" s="59"/>
      <c r="K37" s="337"/>
    </row>
    <row r="38" spans="1:11" s="60" customFormat="1" ht="3.75" customHeight="1">
      <c r="A38" s="56"/>
      <c r="B38" s="56"/>
      <c r="C38" s="56"/>
      <c r="D38" s="58"/>
      <c r="E38" s="58"/>
      <c r="F38" s="361"/>
      <c r="G38" s="58"/>
      <c r="H38" s="361"/>
      <c r="I38" s="478"/>
      <c r="J38" s="59"/>
      <c r="K38" s="337"/>
    </row>
    <row r="39" spans="1:11" s="54" customFormat="1" ht="14.1" customHeight="1">
      <c r="A39" s="48" t="s">
        <v>66</v>
      </c>
      <c r="B39" s="48" t="s">
        <v>172</v>
      </c>
      <c r="C39" s="48"/>
      <c r="D39" s="52"/>
      <c r="E39" s="52"/>
      <c r="F39" s="360"/>
      <c r="G39" s="52"/>
      <c r="H39" s="360"/>
      <c r="I39" s="338"/>
      <c r="J39" s="53"/>
      <c r="K39" s="342"/>
    </row>
    <row r="40" spans="1:11" s="54" customFormat="1" ht="14.1" customHeight="1">
      <c r="A40" s="48"/>
      <c r="B40" s="48"/>
      <c r="C40" s="48"/>
      <c r="D40" s="52"/>
      <c r="E40" s="52"/>
      <c r="F40" s="360"/>
      <c r="G40" s="52"/>
      <c r="H40" s="360"/>
      <c r="I40" s="338"/>
      <c r="J40" s="53"/>
      <c r="K40" s="342"/>
    </row>
    <row r="41" spans="1:11" ht="14.1" customHeight="1">
      <c r="A41" s="61" t="s">
        <v>62</v>
      </c>
      <c r="B41" s="61" t="s">
        <v>173</v>
      </c>
      <c r="C41" s="61"/>
      <c r="D41" s="49"/>
      <c r="E41" s="49"/>
      <c r="G41" s="49"/>
      <c r="H41" s="359"/>
      <c r="I41" s="338"/>
      <c r="J41" s="50"/>
      <c r="K41" s="338"/>
    </row>
    <row r="42" spans="1:11" ht="14.1" customHeight="1">
      <c r="A42" s="61"/>
      <c r="B42" s="61" t="s">
        <v>174</v>
      </c>
      <c r="C42" s="61"/>
      <c r="D42" s="49">
        <v>21</v>
      </c>
      <c r="E42" s="49"/>
      <c r="F42" s="359">
        <v>119053146270</v>
      </c>
      <c r="G42" s="49"/>
      <c r="H42" s="359">
        <v>124966542607</v>
      </c>
      <c r="I42" s="478">
        <v>0</v>
      </c>
      <c r="J42" s="50"/>
      <c r="K42" s="338">
        <v>-26124467</v>
      </c>
    </row>
    <row r="43" spans="1:11" ht="14.1" customHeight="1">
      <c r="A43" s="61" t="s">
        <v>64</v>
      </c>
      <c r="B43" s="61" t="s">
        <v>175</v>
      </c>
      <c r="C43" s="61"/>
      <c r="D43" s="49"/>
      <c r="E43" s="49"/>
      <c r="F43" s="359"/>
      <c r="G43" s="49"/>
      <c r="H43" s="359"/>
      <c r="I43" s="338"/>
      <c r="J43" s="50"/>
      <c r="K43" s="338"/>
    </row>
    <row r="44" spans="1:11" ht="14.1" customHeight="1">
      <c r="A44" s="61"/>
      <c r="B44" s="61" t="s">
        <v>174</v>
      </c>
      <c r="C44" s="61"/>
      <c r="D44" s="49">
        <v>22</v>
      </c>
      <c r="E44" s="49"/>
      <c r="F44" s="359"/>
      <c r="G44" s="49"/>
      <c r="H44" s="359"/>
      <c r="I44" s="478">
        <v>1616363636</v>
      </c>
      <c r="J44" s="50"/>
      <c r="K44" s="338">
        <v>340909091</v>
      </c>
    </row>
    <row r="45" spans="1:11" ht="14.1" customHeight="1">
      <c r="A45" s="61" t="s">
        <v>69</v>
      </c>
      <c r="B45" s="61" t="s">
        <v>176</v>
      </c>
      <c r="C45" s="61"/>
      <c r="D45" s="49"/>
      <c r="E45" s="49"/>
      <c r="F45" s="359"/>
      <c r="G45" s="49"/>
      <c r="H45" s="359"/>
      <c r="I45" s="338"/>
      <c r="J45" s="50"/>
      <c r="K45" s="338"/>
    </row>
    <row r="46" spans="1:11" ht="14.1" customHeight="1">
      <c r="A46" s="61"/>
      <c r="B46" s="61" t="s">
        <v>177</v>
      </c>
      <c r="C46" s="61"/>
      <c r="D46" s="49">
        <v>23</v>
      </c>
      <c r="E46" s="49"/>
      <c r="F46" s="359"/>
      <c r="G46" s="49"/>
      <c r="H46" s="359"/>
      <c r="I46" s="478">
        <v>0</v>
      </c>
      <c r="J46" s="50"/>
      <c r="K46" s="338">
        <v>0</v>
      </c>
    </row>
    <row r="47" spans="1:11" ht="14.1" customHeight="1">
      <c r="A47" s="61" t="s">
        <v>71</v>
      </c>
      <c r="B47" s="61" t="s">
        <v>178</v>
      </c>
      <c r="C47" s="61"/>
      <c r="D47" s="49"/>
      <c r="E47" s="49"/>
      <c r="F47" s="359"/>
      <c r="G47" s="49"/>
      <c r="H47" s="359"/>
      <c r="I47" s="338"/>
      <c r="J47" s="50"/>
      <c r="K47" s="338"/>
    </row>
    <row r="48" spans="1:11" ht="14.1" customHeight="1">
      <c r="A48" s="61"/>
      <c r="B48" s="61" t="s">
        <v>177</v>
      </c>
      <c r="C48" s="61"/>
      <c r="D48" s="49">
        <v>24</v>
      </c>
      <c r="E48" s="49"/>
      <c r="F48" s="359"/>
      <c r="G48" s="49"/>
      <c r="H48" s="359"/>
      <c r="I48" s="478">
        <v>0</v>
      </c>
      <c r="J48" s="50"/>
      <c r="K48" s="338">
        <v>86600000</v>
      </c>
    </row>
    <row r="49" spans="1:11" ht="14.1" customHeight="1">
      <c r="A49" s="61" t="s">
        <v>73</v>
      </c>
      <c r="B49" s="61" t="s">
        <v>179</v>
      </c>
      <c r="C49" s="61"/>
      <c r="D49" s="49">
        <v>25</v>
      </c>
      <c r="E49" s="49"/>
      <c r="F49" s="359">
        <v>0</v>
      </c>
      <c r="G49" s="49"/>
      <c r="H49" s="359">
        <v>0</v>
      </c>
      <c r="I49" s="478">
        <v>0</v>
      </c>
      <c r="J49" s="50"/>
      <c r="K49" s="338">
        <v>0</v>
      </c>
    </row>
    <row r="50" spans="1:11" ht="14.1" customHeight="1">
      <c r="A50" s="61" t="s">
        <v>74</v>
      </c>
      <c r="B50" s="61" t="s">
        <v>180</v>
      </c>
      <c r="C50" s="61"/>
      <c r="D50" s="49">
        <v>26</v>
      </c>
      <c r="E50" s="49"/>
      <c r="F50" s="359"/>
      <c r="G50" s="49"/>
      <c r="H50" s="359"/>
      <c r="I50" s="478">
        <v>0</v>
      </c>
      <c r="J50" s="50"/>
      <c r="K50" s="338">
        <v>0</v>
      </c>
    </row>
    <row r="51" spans="1:11" ht="14.1" customHeight="1">
      <c r="A51" s="61" t="s">
        <v>102</v>
      </c>
      <c r="B51" s="61" t="s">
        <v>181</v>
      </c>
      <c r="C51" s="61"/>
      <c r="D51" s="49">
        <v>27</v>
      </c>
      <c r="E51" s="49"/>
      <c r="F51" s="359"/>
      <c r="G51" s="49"/>
      <c r="H51" s="359"/>
      <c r="I51" s="478">
        <v>2968541</v>
      </c>
      <c r="J51" s="50"/>
      <c r="K51" s="338">
        <v>0</v>
      </c>
    </row>
    <row r="52" spans="1:11" ht="14.1" customHeight="1">
      <c r="A52" s="61"/>
      <c r="B52" s="61"/>
      <c r="C52" s="61"/>
      <c r="D52" s="49"/>
      <c r="E52" s="49"/>
      <c r="F52" s="359"/>
      <c r="G52" s="49"/>
      <c r="H52" s="359"/>
      <c r="I52" s="340"/>
      <c r="J52" s="50"/>
      <c r="K52" s="340"/>
    </row>
    <row r="53" spans="1:11" s="60" customFormat="1" ht="14.1" customHeight="1">
      <c r="A53" s="56"/>
      <c r="B53" s="56" t="s">
        <v>182</v>
      </c>
      <c r="C53" s="56"/>
      <c r="D53" s="58">
        <v>30</v>
      </c>
      <c r="E53" s="58"/>
      <c r="F53" s="351">
        <v>119053146270</v>
      </c>
      <c r="G53" s="58"/>
      <c r="H53" s="351">
        <v>124966542607</v>
      </c>
      <c r="I53" s="341">
        <v>1619332177</v>
      </c>
      <c r="J53" s="59"/>
      <c r="K53" s="341">
        <v>401384624</v>
      </c>
    </row>
    <row r="54" spans="1:11" s="54" customFormat="1" ht="14.1" customHeight="1">
      <c r="A54" s="48"/>
      <c r="B54" s="48"/>
      <c r="C54" s="48"/>
      <c r="D54" s="48"/>
      <c r="E54" s="48"/>
      <c r="F54" s="360"/>
      <c r="G54" s="48"/>
      <c r="H54" s="360"/>
      <c r="I54" s="338"/>
      <c r="J54" s="53"/>
      <c r="K54" s="342"/>
    </row>
    <row r="55" spans="1:11" ht="14.1" customHeight="1">
      <c r="I55" s="343"/>
      <c r="K55" s="343"/>
    </row>
    <row r="56" spans="1:11" ht="4.5" customHeight="1">
      <c r="A56" s="177"/>
      <c r="B56" s="77"/>
      <c r="C56" s="77"/>
      <c r="D56" s="61"/>
      <c r="E56" s="61"/>
      <c r="F56" s="359"/>
      <c r="G56" s="61"/>
      <c r="H56" s="359"/>
      <c r="I56" s="344"/>
      <c r="J56" s="61"/>
      <c r="K56" s="344"/>
    </row>
    <row r="57" spans="1:11" ht="14.1" customHeight="1">
      <c r="A57" s="48" t="s">
        <v>695</v>
      </c>
      <c r="B57" s="77"/>
      <c r="C57" s="77"/>
      <c r="D57" s="61"/>
      <c r="E57" s="61"/>
      <c r="F57" s="359"/>
      <c r="G57" s="61"/>
      <c r="H57" s="359"/>
      <c r="I57" s="344"/>
      <c r="J57" s="61"/>
      <c r="K57" s="344"/>
    </row>
    <row r="58" spans="1:11" ht="14.1" customHeight="1" thickBot="1">
      <c r="A58" s="480" t="s">
        <v>678</v>
      </c>
      <c r="B58" s="66"/>
      <c r="C58" s="66"/>
      <c r="D58" s="66"/>
      <c r="E58" s="66"/>
      <c r="F58" s="363"/>
      <c r="G58" s="66"/>
      <c r="H58" s="363"/>
      <c r="I58" s="345"/>
      <c r="J58" s="66"/>
      <c r="K58" s="345"/>
    </row>
    <row r="59" spans="1:11" ht="14.1" customHeight="1">
      <c r="I59" s="343"/>
      <c r="K59" s="343"/>
    </row>
    <row r="60" spans="1:11" s="43" customFormat="1" ht="39.950000000000003" customHeight="1">
      <c r="A60" s="46" t="s">
        <v>54</v>
      </c>
      <c r="B60" s="46"/>
      <c r="C60" s="46"/>
      <c r="D60" s="47" t="s">
        <v>55</v>
      </c>
      <c r="E60" s="47" t="s">
        <v>269</v>
      </c>
      <c r="F60" s="357"/>
      <c r="G60" s="331"/>
      <c r="H60" s="357"/>
      <c r="I60" s="472" t="s">
        <v>649</v>
      </c>
      <c r="J60" s="473"/>
      <c r="K60" s="472" t="s">
        <v>650</v>
      </c>
    </row>
    <row r="61" spans="1:11" s="60" customFormat="1" ht="14.1" customHeight="1">
      <c r="A61" s="48"/>
      <c r="B61" s="48"/>
      <c r="C61" s="48"/>
      <c r="D61" s="49"/>
      <c r="E61" s="49"/>
      <c r="F61" s="359"/>
      <c r="G61" s="49"/>
      <c r="H61" s="359"/>
      <c r="I61" s="338"/>
      <c r="J61" s="50"/>
      <c r="K61" s="338"/>
    </row>
    <row r="62" spans="1:11" s="54" customFormat="1" ht="14.1" customHeight="1">
      <c r="A62" s="48" t="s">
        <v>67</v>
      </c>
      <c r="B62" s="48" t="s">
        <v>183</v>
      </c>
      <c r="C62" s="48"/>
      <c r="D62" s="52"/>
      <c r="E62" s="52"/>
      <c r="F62" s="360"/>
      <c r="G62" s="52"/>
      <c r="H62" s="360"/>
      <c r="I62" s="338"/>
      <c r="J62" s="53"/>
      <c r="K62" s="342"/>
    </row>
    <row r="63" spans="1:11" s="54" customFormat="1" ht="14.1" customHeight="1">
      <c r="A63" s="48"/>
      <c r="B63" s="48"/>
      <c r="C63" s="48"/>
      <c r="D63" s="52"/>
      <c r="E63" s="52"/>
      <c r="F63" s="360"/>
      <c r="G63" s="52"/>
      <c r="H63" s="360"/>
      <c r="I63" s="338"/>
      <c r="J63" s="53"/>
      <c r="K63" s="342"/>
    </row>
    <row r="64" spans="1:11" s="54" customFormat="1" ht="14.1" customHeight="1">
      <c r="A64" s="67" t="s">
        <v>62</v>
      </c>
      <c r="B64" s="61" t="s">
        <v>338</v>
      </c>
      <c r="C64" s="61"/>
      <c r="D64" s="49"/>
      <c r="E64" s="49"/>
      <c r="F64" s="359"/>
      <c r="G64" s="49"/>
      <c r="H64" s="359"/>
      <c r="I64" s="338"/>
      <c r="J64" s="50"/>
      <c r="K64" s="338"/>
    </row>
    <row r="65" spans="1:11" s="54" customFormat="1" ht="14.1" customHeight="1">
      <c r="A65" s="67"/>
      <c r="B65" s="61" t="s">
        <v>185</v>
      </c>
      <c r="C65" s="61"/>
      <c r="D65" s="49">
        <v>31</v>
      </c>
      <c r="E65" s="49"/>
      <c r="F65" s="359">
        <v>160020609938</v>
      </c>
      <c r="G65" s="49"/>
      <c r="H65" s="359">
        <v>160020609938</v>
      </c>
      <c r="I65" s="478">
        <v>0</v>
      </c>
      <c r="J65" s="50"/>
      <c r="K65" s="338">
        <v>0</v>
      </c>
    </row>
    <row r="66" spans="1:11" ht="14.1" customHeight="1">
      <c r="A66" s="67" t="s">
        <v>64</v>
      </c>
      <c r="B66" s="61" t="s">
        <v>339</v>
      </c>
      <c r="C66" s="61"/>
      <c r="D66" s="49"/>
      <c r="E66" s="49"/>
      <c r="F66" s="359"/>
      <c r="G66" s="49"/>
      <c r="H66" s="359"/>
      <c r="I66" s="338"/>
      <c r="J66" s="50"/>
      <c r="K66" s="338"/>
    </row>
    <row r="67" spans="1:11" ht="14.1" customHeight="1">
      <c r="A67" s="67"/>
      <c r="B67" s="61" t="s">
        <v>186</v>
      </c>
      <c r="C67" s="61"/>
      <c r="D67" s="49">
        <v>32</v>
      </c>
      <c r="E67" s="49"/>
      <c r="F67" s="359"/>
      <c r="G67" s="49"/>
      <c r="H67" s="359"/>
      <c r="I67" s="478">
        <v>0</v>
      </c>
      <c r="J67" s="50"/>
      <c r="K67" s="338">
        <v>0</v>
      </c>
    </row>
    <row r="68" spans="1:11" s="54" customFormat="1" ht="14.1" customHeight="1">
      <c r="A68" s="67" t="s">
        <v>69</v>
      </c>
      <c r="B68" s="61" t="s">
        <v>327</v>
      </c>
      <c r="C68" s="61"/>
      <c r="D68" s="49">
        <v>33</v>
      </c>
      <c r="E68" s="49"/>
      <c r="F68" s="359">
        <v>105635055238.2</v>
      </c>
      <c r="G68" s="49"/>
      <c r="H68" s="359">
        <v>110773566899</v>
      </c>
      <c r="I68" s="478">
        <v>59943465532.199997</v>
      </c>
      <c r="J68" s="50"/>
      <c r="K68" s="338">
        <v>70928876039</v>
      </c>
    </row>
    <row r="69" spans="1:11" ht="14.1" customHeight="1">
      <c r="A69" s="67" t="s">
        <v>71</v>
      </c>
      <c r="B69" s="61" t="s">
        <v>328</v>
      </c>
      <c r="C69" s="61"/>
      <c r="D69" s="49">
        <v>34</v>
      </c>
      <c r="E69" s="49"/>
      <c r="F69" s="359"/>
      <c r="G69" s="49"/>
      <c r="H69" s="359"/>
      <c r="I69" s="478">
        <v>-63802888190</v>
      </c>
      <c r="J69" s="50"/>
      <c r="K69" s="338">
        <v>-78509967795</v>
      </c>
    </row>
    <row r="70" spans="1:11" ht="14.1" customHeight="1">
      <c r="A70" s="67" t="s">
        <v>73</v>
      </c>
      <c r="B70" s="61" t="s">
        <v>329</v>
      </c>
      <c r="C70" s="61"/>
      <c r="D70" s="49">
        <v>35</v>
      </c>
      <c r="E70" s="49"/>
      <c r="F70" s="359"/>
      <c r="G70" s="49"/>
      <c r="H70" s="359"/>
      <c r="I70" s="478">
        <v>-1279089003</v>
      </c>
      <c r="J70" s="50"/>
      <c r="K70" s="338">
        <v>-65280000</v>
      </c>
    </row>
    <row r="71" spans="1:11" ht="14.1" customHeight="1">
      <c r="A71" s="67" t="s">
        <v>74</v>
      </c>
      <c r="B71" s="61" t="s">
        <v>187</v>
      </c>
      <c r="C71" s="61"/>
      <c r="D71" s="49">
        <v>36</v>
      </c>
      <c r="E71" s="49"/>
      <c r="F71" s="359"/>
      <c r="G71" s="49"/>
      <c r="H71" s="359"/>
      <c r="I71" s="337">
        <v>0</v>
      </c>
      <c r="J71" s="50"/>
      <c r="K71" s="338">
        <v>0</v>
      </c>
    </row>
    <row r="72" spans="1:11" ht="14.1" customHeight="1">
      <c r="A72" s="67"/>
      <c r="B72" s="61"/>
      <c r="C72" s="61"/>
      <c r="D72" s="49"/>
      <c r="E72" s="49"/>
      <c r="F72" s="359"/>
      <c r="G72" s="49"/>
      <c r="H72" s="359"/>
      <c r="I72" s="340"/>
      <c r="J72" s="50"/>
      <c r="K72" s="340"/>
    </row>
    <row r="73" spans="1:11" ht="14.1" customHeight="1">
      <c r="A73" s="56"/>
      <c r="B73" s="56" t="s">
        <v>188</v>
      </c>
      <c r="C73" s="56"/>
      <c r="D73" s="58">
        <v>40</v>
      </c>
      <c r="E73" s="58"/>
      <c r="F73" s="351">
        <v>265655665176.20001</v>
      </c>
      <c r="G73" s="58"/>
      <c r="H73" s="351">
        <v>270794176837</v>
      </c>
      <c r="I73" s="341">
        <v>-5138511660.8000031</v>
      </c>
      <c r="J73" s="59"/>
      <c r="K73" s="341">
        <v>-7646371756</v>
      </c>
    </row>
    <row r="74" spans="1:11" ht="14.1" customHeight="1">
      <c r="A74" s="56"/>
      <c r="B74" s="56"/>
      <c r="C74" s="56"/>
      <c r="D74" s="58"/>
      <c r="E74" s="58"/>
      <c r="F74" s="361"/>
      <c r="G74" s="58"/>
      <c r="H74" s="361"/>
      <c r="I74" s="337"/>
      <c r="J74" s="59"/>
      <c r="K74" s="337"/>
    </row>
    <row r="75" spans="1:11" ht="14.1" customHeight="1">
      <c r="A75" s="48"/>
      <c r="B75" s="48" t="s">
        <v>412</v>
      </c>
      <c r="C75" s="48"/>
      <c r="D75" s="52">
        <v>50</v>
      </c>
      <c r="E75" s="52"/>
      <c r="F75" s="360"/>
      <c r="G75" s="52"/>
      <c r="H75" s="360"/>
      <c r="I75" s="342">
        <v>6678247976.5999908</v>
      </c>
      <c r="J75" s="53"/>
      <c r="K75" s="342">
        <v>-4755095023</v>
      </c>
    </row>
    <row r="76" spans="1:11" ht="14.1" customHeight="1">
      <c r="A76" s="48"/>
      <c r="B76" s="48"/>
      <c r="C76" s="48"/>
      <c r="D76" s="52"/>
      <c r="E76" s="52"/>
      <c r="F76" s="360"/>
      <c r="G76" s="52"/>
      <c r="H76" s="360"/>
      <c r="I76" s="342"/>
      <c r="J76" s="53"/>
      <c r="K76" s="342"/>
    </row>
    <row r="77" spans="1:11" ht="14.1" customHeight="1">
      <c r="A77" s="48"/>
      <c r="B77" s="48" t="s">
        <v>413</v>
      </c>
      <c r="C77" s="48"/>
      <c r="D77" s="52">
        <v>60</v>
      </c>
      <c r="E77" s="52">
        <v>3</v>
      </c>
      <c r="F77" s="360"/>
      <c r="G77" s="52"/>
      <c r="H77" s="360"/>
      <c r="I77" s="337">
        <v>7485683001</v>
      </c>
      <c r="J77" s="53"/>
      <c r="K77" s="342">
        <v>15300100024</v>
      </c>
    </row>
    <row r="78" spans="1:11" ht="14.1" customHeight="1">
      <c r="A78" s="48"/>
      <c r="B78" s="48"/>
      <c r="C78" s="48"/>
      <c r="D78" s="52"/>
      <c r="E78" s="52"/>
      <c r="F78" s="360"/>
      <c r="G78" s="52"/>
      <c r="H78" s="360"/>
      <c r="I78" s="342"/>
      <c r="J78" s="53"/>
      <c r="K78" s="342"/>
    </row>
    <row r="79" spans="1:11" ht="14.1" customHeight="1">
      <c r="A79" s="61"/>
      <c r="B79" s="61" t="s">
        <v>191</v>
      </c>
      <c r="C79" s="61"/>
      <c r="D79" s="49">
        <v>61</v>
      </c>
      <c r="E79" s="49"/>
      <c r="F79" s="359"/>
      <c r="G79" s="49"/>
      <c r="H79" s="359"/>
      <c r="I79" s="478">
        <v>0</v>
      </c>
      <c r="J79" s="50"/>
      <c r="K79" s="338">
        <v>0</v>
      </c>
    </row>
    <row r="80" spans="1:11" ht="14.1" customHeight="1">
      <c r="A80" s="61"/>
      <c r="B80" s="61"/>
      <c r="C80" s="61"/>
      <c r="D80" s="49"/>
      <c r="E80" s="49"/>
      <c r="F80" s="359"/>
      <c r="G80" s="49"/>
      <c r="H80" s="359"/>
      <c r="I80" s="340"/>
      <c r="J80" s="50"/>
      <c r="K80" s="340"/>
    </row>
    <row r="81" spans="1:11" ht="14.1" customHeight="1" thickBot="1">
      <c r="A81" s="48"/>
      <c r="B81" s="48" t="s">
        <v>414</v>
      </c>
      <c r="C81" s="48"/>
      <c r="D81" s="52">
        <v>70</v>
      </c>
      <c r="E81" s="52">
        <v>3</v>
      </c>
      <c r="F81" s="352">
        <v>14163930978</v>
      </c>
      <c r="G81" s="52"/>
      <c r="H81" s="352">
        <v>7485683001</v>
      </c>
      <c r="I81" s="346">
        <v>14163930977.599991</v>
      </c>
      <c r="J81" s="53"/>
      <c r="K81" s="346">
        <v>10545005001</v>
      </c>
    </row>
    <row r="82" spans="1:11" s="84" customFormat="1" ht="14.1" customHeight="1" outlineLevel="1" thickTop="1">
      <c r="A82" s="201"/>
      <c r="B82" s="201"/>
      <c r="C82" s="201"/>
      <c r="D82" s="201"/>
      <c r="E82" s="201"/>
      <c r="F82" s="364"/>
      <c r="G82" s="201"/>
      <c r="H82" s="364"/>
      <c r="I82" s="202"/>
      <c r="J82" s="202"/>
      <c r="K82" s="202"/>
    </row>
    <row r="83" spans="1:11" s="87" customFormat="1" ht="14.1" customHeight="1" outlineLevel="1">
      <c r="A83" s="99"/>
      <c r="B83" s="415" t="s">
        <v>208</v>
      </c>
      <c r="C83" s="415"/>
      <c r="D83" s="415"/>
      <c r="E83" s="415"/>
      <c r="F83" s="416">
        <v>-0.199951171875</v>
      </c>
      <c r="G83" s="415"/>
      <c r="H83" s="416">
        <v>0</v>
      </c>
      <c r="I83" s="417">
        <v>-0.4000091552734375</v>
      </c>
      <c r="J83" s="417"/>
      <c r="K83" s="417">
        <v>3059322000</v>
      </c>
    </row>
    <row r="84" spans="1:11" ht="14.1" customHeight="1">
      <c r="A84" s="48"/>
      <c r="B84" s="48"/>
      <c r="C84" s="48"/>
      <c r="D84" s="48"/>
      <c r="E84" s="48"/>
      <c r="F84" s="360"/>
      <c r="G84" s="48"/>
      <c r="H84" s="360"/>
      <c r="I84" s="53"/>
      <c r="J84" s="53"/>
      <c r="K84" s="53"/>
    </row>
    <row r="85" spans="1:11" ht="14.1" customHeight="1">
      <c r="A85" s="48"/>
      <c r="B85" s="48"/>
      <c r="C85" s="48"/>
      <c r="D85" s="48"/>
      <c r="E85" s="48"/>
      <c r="F85" s="360"/>
      <c r="G85" s="48"/>
      <c r="H85" s="360"/>
      <c r="I85" s="53"/>
      <c r="J85" s="53"/>
      <c r="K85" s="53"/>
    </row>
    <row r="86" spans="1:11" s="43" customFormat="1" ht="14.1" customHeight="1">
      <c r="F86" s="355"/>
      <c r="H86" s="355"/>
      <c r="I86" s="41"/>
      <c r="J86" s="113"/>
    </row>
    <row r="87" spans="1:11" s="43" customFormat="1" ht="14.1" customHeight="1">
      <c r="F87" s="355"/>
      <c r="H87" s="355"/>
    </row>
    <row r="88" spans="1:11" s="43" customFormat="1" ht="14.1" customHeight="1">
      <c r="F88" s="355"/>
      <c r="H88" s="355"/>
    </row>
    <row r="89" spans="1:11" s="43" customFormat="1" ht="14.1" customHeight="1">
      <c r="F89" s="355"/>
      <c r="H89" s="355"/>
    </row>
    <row r="90" spans="1:11" s="43" customFormat="1" ht="14.1" customHeight="1">
      <c r="F90" s="355"/>
      <c r="H90" s="355"/>
    </row>
    <row r="91" spans="1:11" s="43" customFormat="1" ht="14.1" customHeight="1">
      <c r="F91" s="355"/>
      <c r="H91" s="355"/>
    </row>
    <row r="92" spans="1:11" s="43" customFormat="1" ht="14.1" customHeight="1">
      <c r="F92" s="355"/>
      <c r="H92" s="355"/>
    </row>
    <row r="93" spans="1:11" s="43" customFormat="1" ht="14.1" customHeight="1">
      <c r="B93" s="43" t="s">
        <v>193</v>
      </c>
      <c r="C93" s="96" t="s">
        <v>193</v>
      </c>
      <c r="D93" s="96"/>
      <c r="E93" s="96"/>
      <c r="F93" s="355"/>
      <c r="G93" s="96"/>
      <c r="H93" s="355"/>
      <c r="I93" s="43" t="s">
        <v>193</v>
      </c>
    </row>
    <row r="94" spans="1:11" s="43" customFormat="1" ht="14.1" customHeight="1">
      <c r="B94" s="97" t="s">
        <v>146</v>
      </c>
      <c r="C94" s="505" t="s">
        <v>233</v>
      </c>
      <c r="D94" s="505"/>
      <c r="E94" s="505"/>
      <c r="F94" s="365"/>
      <c r="G94" s="330"/>
      <c r="H94" s="365"/>
      <c r="I94" s="505" t="s">
        <v>259</v>
      </c>
      <c r="J94" s="505"/>
      <c r="K94" s="505"/>
    </row>
    <row r="95" spans="1:11" s="43" customFormat="1" ht="14.1" customHeight="1">
      <c r="B95" s="93" t="s">
        <v>408</v>
      </c>
      <c r="C95" s="485" t="s">
        <v>409</v>
      </c>
      <c r="D95" s="485"/>
      <c r="E95" s="485"/>
      <c r="F95" s="335"/>
      <c r="G95" s="329"/>
      <c r="H95" s="335"/>
      <c r="I95" s="485" t="s">
        <v>410</v>
      </c>
      <c r="J95" s="485"/>
      <c r="K95" s="485"/>
    </row>
    <row r="96" spans="1:11" ht="14.1" customHeight="1">
      <c r="B96" s="70" t="s">
        <v>411</v>
      </c>
      <c r="I96" s="69"/>
      <c r="K96" s="51"/>
    </row>
  </sheetData>
  <sheetProtection selectLockedCells="1" selectUnlockedCells="1"/>
  <mergeCells count="16">
    <mergeCell ref="A3:K3"/>
    <mergeCell ref="A1:K1"/>
    <mergeCell ref="A2:K2"/>
    <mergeCell ref="A5:K5"/>
    <mergeCell ref="A6:K6"/>
    <mergeCell ref="A7:K7"/>
    <mergeCell ref="C94:E94"/>
    <mergeCell ref="C95:E95"/>
    <mergeCell ref="I9:K9"/>
    <mergeCell ref="I94:K94"/>
    <mergeCell ref="I95:K95"/>
    <mergeCell ref="A11:C12"/>
    <mergeCell ref="D11:D12"/>
    <mergeCell ref="E11:E12"/>
    <mergeCell ref="I11:K11"/>
    <mergeCell ref="B20:C20"/>
  </mergeCells>
  <phoneticPr fontId="0" type="noConversion"/>
  <printOptions horizontalCentered="1"/>
  <pageMargins left="0.74803149606299202" right="0.511811023622047" top="0.511811023622047" bottom="0.91" header="0" footer="0.35433070866141703"/>
  <pageSetup paperSize="9" scale="93" firstPageNumber="7" orientation="portrait" useFirstPageNumber="1" r:id="rId1"/>
  <headerFooter alignWithMargins="0">
    <oddFooter>&amp;L&amp;"Times New Roman,Italic"&amp;9Báo cáo này phải được đọc cùng với Bản thuyết minh Báo cáo tài chính tổng hợp giữa niên độ&amp;C&amp;P</oddFooter>
  </headerFooter>
  <rowBreaks count="1" manualBreakCount="1">
    <brk id="55" max="16383" man="1"/>
  </rowBreaks>
</worksheet>
</file>

<file path=xl/worksheets/sheet4.xml><?xml version="1.0" encoding="utf-8"?>
<worksheet xmlns="http://schemas.openxmlformats.org/spreadsheetml/2006/main" xmlns:r="http://schemas.openxmlformats.org/officeDocument/2006/relationships">
  <sheetPr>
    <tabColor rgb="FFFF0000"/>
  </sheetPr>
  <dimension ref="A1:CK597"/>
  <sheetViews>
    <sheetView view="pageBreakPreview" zoomScale="130" zoomScaleNormal="145" zoomScaleSheetLayoutView="130" workbookViewId="0">
      <selection activeCell="BO395" sqref="BO395:CI395"/>
    </sheetView>
  </sheetViews>
  <sheetFormatPr defaultRowHeight="18" customHeight="1"/>
  <cols>
    <col min="1" max="1" width="3.7109375" style="332" customWidth="1"/>
    <col min="2" max="2" width="15.7109375" style="332" customWidth="1"/>
    <col min="3" max="87" width="0.7109375" style="332" customWidth="1"/>
    <col min="88" max="88" width="16.28515625" style="332" bestFit="1" customWidth="1"/>
    <col min="89" max="89" width="15.28515625" style="332" bestFit="1" customWidth="1"/>
    <col min="90" max="16384" width="9.140625" style="332"/>
  </cols>
  <sheetData>
    <row r="1" spans="1:89" ht="12.75">
      <c r="A1" s="333" t="s">
        <v>402</v>
      </c>
    </row>
    <row r="2" spans="1:89" ht="12.75">
      <c r="A2" s="332" t="s">
        <v>403</v>
      </c>
    </row>
    <row r="3" spans="1:89" ht="12.75">
      <c r="A3" s="406" t="s">
        <v>678</v>
      </c>
    </row>
    <row r="4" spans="1:89" ht="12.75">
      <c r="A4" s="383" t="s">
        <v>652</v>
      </c>
      <c r="B4" s="334"/>
      <c r="C4" s="334"/>
      <c r="D4" s="334"/>
      <c r="E4" s="334"/>
      <c r="F4" s="334"/>
      <c r="G4" s="334"/>
      <c r="H4" s="334"/>
      <c r="I4" s="334"/>
      <c r="J4" s="334"/>
      <c r="K4" s="334"/>
      <c r="L4" s="334"/>
      <c r="M4" s="334"/>
      <c r="N4" s="334"/>
      <c r="O4" s="334"/>
      <c r="P4" s="334"/>
      <c r="Q4" s="334"/>
      <c r="R4" s="334"/>
      <c r="S4" s="334"/>
      <c r="T4" s="334"/>
      <c r="U4" s="334"/>
      <c r="V4" s="334"/>
      <c r="W4" s="334"/>
      <c r="X4" s="334"/>
      <c r="Y4" s="334"/>
      <c r="Z4" s="334"/>
      <c r="AA4" s="334"/>
      <c r="AB4" s="334"/>
      <c r="AC4" s="334"/>
      <c r="AD4" s="334"/>
      <c r="AE4" s="334"/>
      <c r="AF4" s="334"/>
      <c r="AG4" s="334"/>
      <c r="AH4" s="334"/>
      <c r="AI4" s="334"/>
      <c r="AJ4" s="334"/>
      <c r="AK4" s="334"/>
      <c r="AL4" s="334"/>
      <c r="AM4" s="334"/>
      <c r="AN4" s="334"/>
      <c r="AO4" s="334"/>
      <c r="AP4" s="334"/>
      <c r="AQ4" s="334"/>
      <c r="AR4" s="334"/>
      <c r="AS4" s="334"/>
      <c r="AT4" s="334"/>
      <c r="AU4" s="334"/>
      <c r="AV4" s="334"/>
      <c r="AW4" s="334"/>
      <c r="AX4" s="334"/>
      <c r="AY4" s="334"/>
      <c r="AZ4" s="334"/>
      <c r="BA4" s="334"/>
      <c r="BB4" s="334"/>
      <c r="BC4" s="334"/>
      <c r="BD4" s="334"/>
      <c r="BE4" s="334"/>
      <c r="BF4" s="334"/>
      <c r="BG4" s="334"/>
      <c r="BH4" s="334"/>
      <c r="BI4" s="334"/>
      <c r="BJ4" s="334"/>
      <c r="BK4" s="334"/>
      <c r="BL4" s="334"/>
      <c r="BM4" s="334"/>
      <c r="BN4" s="334"/>
      <c r="BO4" s="334"/>
      <c r="BP4" s="334"/>
      <c r="BQ4" s="334"/>
      <c r="BR4" s="334"/>
      <c r="BS4" s="334"/>
      <c r="BT4" s="334"/>
      <c r="BU4" s="334"/>
      <c r="BV4" s="334"/>
      <c r="BW4" s="334"/>
      <c r="BX4" s="334"/>
      <c r="BY4" s="334"/>
      <c r="BZ4" s="334"/>
      <c r="CA4" s="334"/>
      <c r="CB4" s="334"/>
      <c r="CC4" s="334"/>
      <c r="CD4" s="334"/>
      <c r="CE4" s="334"/>
      <c r="CF4" s="334"/>
      <c r="CG4" s="334"/>
      <c r="CH4" s="334"/>
      <c r="CI4" s="334"/>
    </row>
    <row r="6" spans="1:89" ht="18" customHeight="1">
      <c r="A6" s="333" t="s">
        <v>69</v>
      </c>
      <c r="B6" s="333" t="s">
        <v>60</v>
      </c>
      <c r="AS6" s="526" t="s">
        <v>646</v>
      </c>
      <c r="AT6" s="526"/>
      <c r="AU6" s="526"/>
      <c r="AV6" s="526"/>
      <c r="AW6" s="526"/>
      <c r="AX6" s="526"/>
      <c r="AY6" s="526"/>
      <c r="AZ6" s="526"/>
      <c r="BA6" s="526"/>
      <c r="BB6" s="526"/>
      <c r="BC6" s="526"/>
      <c r="BD6" s="526"/>
      <c r="BE6" s="526"/>
      <c r="BF6" s="526"/>
      <c r="BG6" s="526"/>
      <c r="BH6" s="526"/>
      <c r="BI6" s="526"/>
      <c r="BJ6" s="526"/>
      <c r="BK6" s="526"/>
      <c r="BL6" s="526"/>
      <c r="BM6" s="526"/>
      <c r="BO6" s="526" t="s">
        <v>645</v>
      </c>
      <c r="BP6" s="526"/>
      <c r="BQ6" s="526"/>
      <c r="BR6" s="526"/>
      <c r="BS6" s="526"/>
      <c r="BT6" s="526"/>
      <c r="BU6" s="526"/>
      <c r="BV6" s="526"/>
      <c r="BW6" s="526"/>
      <c r="BX6" s="526"/>
      <c r="BY6" s="526"/>
      <c r="BZ6" s="526"/>
      <c r="CA6" s="526"/>
      <c r="CB6" s="526"/>
      <c r="CC6" s="526"/>
      <c r="CD6" s="526"/>
      <c r="CE6" s="526"/>
      <c r="CF6" s="526"/>
      <c r="CG6" s="526"/>
      <c r="CH6" s="526"/>
      <c r="CI6" s="526"/>
    </row>
    <row r="7" spans="1:89" ht="5.25" customHeight="1">
      <c r="AS7" s="526"/>
      <c r="AT7" s="526"/>
      <c r="AU7" s="526"/>
      <c r="AV7" s="526"/>
      <c r="AW7" s="526"/>
      <c r="AX7" s="526"/>
      <c r="AY7" s="526"/>
      <c r="AZ7" s="526"/>
      <c r="BA7" s="526"/>
      <c r="BB7" s="526"/>
      <c r="BC7" s="526"/>
      <c r="BD7" s="526"/>
      <c r="BE7" s="526"/>
      <c r="BF7" s="526"/>
      <c r="BG7" s="526"/>
      <c r="BH7" s="526"/>
      <c r="BI7" s="526"/>
      <c r="BJ7" s="526"/>
      <c r="BK7" s="526"/>
      <c r="BL7" s="526"/>
      <c r="BM7" s="526"/>
      <c r="BO7" s="526"/>
      <c r="BP7" s="526"/>
      <c r="BQ7" s="526"/>
      <c r="BR7" s="526"/>
      <c r="BS7" s="526"/>
      <c r="BT7" s="526"/>
      <c r="BU7" s="526"/>
      <c r="BV7" s="526"/>
      <c r="BW7" s="526"/>
      <c r="BX7" s="526"/>
      <c r="BY7" s="526"/>
      <c r="BZ7" s="526"/>
      <c r="CA7" s="526"/>
      <c r="CB7" s="526"/>
      <c r="CC7" s="526"/>
      <c r="CD7" s="526"/>
      <c r="CE7" s="526"/>
      <c r="CF7" s="526"/>
      <c r="CG7" s="526"/>
      <c r="CH7" s="526"/>
      <c r="CI7" s="526"/>
    </row>
    <row r="8" spans="1:89" ht="18" customHeight="1">
      <c r="B8" s="332" t="s">
        <v>200</v>
      </c>
      <c r="AS8" s="526">
        <v>11968088446</v>
      </c>
      <c r="AT8" s="526"/>
      <c r="AU8" s="526"/>
      <c r="AV8" s="526"/>
      <c r="AW8" s="526"/>
      <c r="AX8" s="526"/>
      <c r="AY8" s="526"/>
      <c r="AZ8" s="526"/>
      <c r="BA8" s="526"/>
      <c r="BB8" s="526"/>
      <c r="BC8" s="526"/>
      <c r="BD8" s="526"/>
      <c r="BE8" s="526"/>
      <c r="BF8" s="526"/>
      <c r="BG8" s="526"/>
      <c r="BH8" s="526"/>
      <c r="BI8" s="526"/>
      <c r="BJ8" s="526"/>
      <c r="BK8" s="526"/>
      <c r="BL8" s="526"/>
      <c r="BM8" s="526"/>
      <c r="BO8" s="526">
        <v>6783017579</v>
      </c>
      <c r="BP8" s="526"/>
      <c r="BQ8" s="526"/>
      <c r="BR8" s="526"/>
      <c r="BS8" s="526"/>
      <c r="BT8" s="526"/>
      <c r="BU8" s="526"/>
      <c r="BV8" s="526"/>
      <c r="BW8" s="526"/>
      <c r="BX8" s="526"/>
      <c r="BY8" s="526"/>
      <c r="BZ8" s="526"/>
      <c r="CA8" s="526"/>
      <c r="CB8" s="526"/>
      <c r="CC8" s="526"/>
      <c r="CD8" s="526"/>
      <c r="CE8" s="526"/>
      <c r="CF8" s="526"/>
      <c r="CG8" s="526"/>
      <c r="CH8" s="526"/>
      <c r="CI8" s="526"/>
    </row>
    <row r="9" spans="1:89" ht="18" customHeight="1">
      <c r="B9" s="332" t="s">
        <v>1</v>
      </c>
      <c r="AS9" s="526">
        <v>2195842532</v>
      </c>
      <c r="AT9" s="526"/>
      <c r="AU9" s="526"/>
      <c r="AV9" s="526"/>
      <c r="AW9" s="526"/>
      <c r="AX9" s="526"/>
      <c r="AY9" s="526"/>
      <c r="AZ9" s="526"/>
      <c r="BA9" s="526"/>
      <c r="BB9" s="526"/>
      <c r="BC9" s="526"/>
      <c r="BD9" s="526"/>
      <c r="BE9" s="526"/>
      <c r="BF9" s="526"/>
      <c r="BG9" s="526"/>
      <c r="BH9" s="526"/>
      <c r="BI9" s="526"/>
      <c r="BJ9" s="526"/>
      <c r="BK9" s="526"/>
      <c r="BL9" s="526"/>
      <c r="BM9" s="526"/>
      <c r="BO9" s="526">
        <v>702665422</v>
      </c>
      <c r="BP9" s="526"/>
      <c r="BQ9" s="526"/>
      <c r="BR9" s="526"/>
      <c r="BS9" s="526"/>
      <c r="BT9" s="526"/>
      <c r="BU9" s="526"/>
      <c r="BV9" s="526"/>
      <c r="BW9" s="526"/>
      <c r="BX9" s="526"/>
      <c r="BY9" s="526"/>
      <c r="BZ9" s="526"/>
      <c r="CA9" s="526"/>
      <c r="CB9" s="526"/>
      <c r="CC9" s="526"/>
      <c r="CD9" s="526"/>
      <c r="CE9" s="526"/>
      <c r="CF9" s="526"/>
      <c r="CG9" s="526"/>
      <c r="CH9" s="526"/>
      <c r="CI9" s="526"/>
    </row>
    <row r="10" spans="1:89" s="333" customFormat="1" ht="18" customHeight="1">
      <c r="B10" s="333" t="s">
        <v>194</v>
      </c>
      <c r="AS10" s="536">
        <v>14163930978</v>
      </c>
      <c r="AT10" s="536"/>
      <c r="AU10" s="536"/>
      <c r="AV10" s="536"/>
      <c r="AW10" s="536"/>
      <c r="AX10" s="536"/>
      <c r="AY10" s="536"/>
      <c r="AZ10" s="536"/>
      <c r="BA10" s="536"/>
      <c r="BB10" s="536"/>
      <c r="BC10" s="536"/>
      <c r="BD10" s="536"/>
      <c r="BE10" s="536"/>
      <c r="BF10" s="536"/>
      <c r="BG10" s="536"/>
      <c r="BH10" s="536"/>
      <c r="BI10" s="536"/>
      <c r="BJ10" s="536"/>
      <c r="BK10" s="536"/>
      <c r="BL10" s="536"/>
      <c r="BM10" s="536"/>
      <c r="BO10" s="536">
        <v>7485683001</v>
      </c>
      <c r="BP10" s="536"/>
      <c r="BQ10" s="536"/>
      <c r="BR10" s="536"/>
      <c r="BS10" s="536"/>
      <c r="BT10" s="536"/>
      <c r="BU10" s="536"/>
      <c r="BV10" s="536"/>
      <c r="BW10" s="536"/>
      <c r="BX10" s="536"/>
      <c r="BY10" s="536"/>
      <c r="BZ10" s="536"/>
      <c r="CA10" s="536"/>
      <c r="CB10" s="536"/>
      <c r="CC10" s="536"/>
      <c r="CD10" s="536"/>
      <c r="CE10" s="536"/>
      <c r="CF10" s="536"/>
      <c r="CG10" s="536"/>
      <c r="CH10" s="536"/>
      <c r="CI10" s="536"/>
      <c r="CJ10" s="366"/>
      <c r="CK10" s="366"/>
    </row>
    <row r="11" spans="1:89" ht="23.25" customHeight="1"/>
    <row r="12" spans="1:89" ht="18" customHeight="1">
      <c r="A12" s="333" t="s">
        <v>71</v>
      </c>
      <c r="B12" s="333" t="s">
        <v>285</v>
      </c>
      <c r="AS12" s="526" t="s">
        <v>646</v>
      </c>
      <c r="AT12" s="526"/>
      <c r="AU12" s="526"/>
      <c r="AV12" s="526"/>
      <c r="AW12" s="526"/>
      <c r="AX12" s="526"/>
      <c r="AY12" s="526"/>
      <c r="AZ12" s="526"/>
      <c r="BA12" s="526"/>
      <c r="BB12" s="526"/>
      <c r="BC12" s="526"/>
      <c r="BD12" s="526"/>
      <c r="BE12" s="526"/>
      <c r="BF12" s="526"/>
      <c r="BG12" s="526"/>
      <c r="BH12" s="526"/>
      <c r="BI12" s="526"/>
      <c r="BJ12" s="526"/>
      <c r="BK12" s="526"/>
      <c r="BL12" s="526"/>
      <c r="BM12" s="526"/>
      <c r="BO12" s="526" t="s">
        <v>645</v>
      </c>
      <c r="BP12" s="526"/>
      <c r="BQ12" s="526"/>
      <c r="BR12" s="526"/>
      <c r="BS12" s="526"/>
      <c r="BT12" s="526"/>
      <c r="BU12" s="526"/>
      <c r="BV12" s="526"/>
      <c r="BW12" s="526"/>
      <c r="BX12" s="526"/>
      <c r="BY12" s="526"/>
      <c r="BZ12" s="526"/>
      <c r="CA12" s="526"/>
      <c r="CB12" s="526"/>
      <c r="CC12" s="526"/>
      <c r="CD12" s="526"/>
      <c r="CE12" s="526"/>
      <c r="CF12" s="526"/>
      <c r="CG12" s="526"/>
      <c r="CH12" s="526"/>
      <c r="CI12" s="526"/>
    </row>
    <row r="13" spans="1:89" ht="5.25" customHeight="1">
      <c r="AS13" s="526"/>
      <c r="AT13" s="526"/>
      <c r="AU13" s="526"/>
      <c r="AV13" s="526"/>
      <c r="AW13" s="526"/>
      <c r="AX13" s="526"/>
      <c r="AY13" s="526"/>
      <c r="AZ13" s="526"/>
      <c r="BA13" s="526"/>
      <c r="BB13" s="526"/>
      <c r="BC13" s="526"/>
      <c r="BD13" s="526"/>
      <c r="BE13" s="526"/>
      <c r="BF13" s="526"/>
      <c r="BG13" s="526"/>
      <c r="BH13" s="526"/>
      <c r="BI13" s="526"/>
      <c r="BJ13" s="526"/>
      <c r="BK13" s="526"/>
      <c r="BL13" s="526"/>
      <c r="BM13" s="526"/>
      <c r="BO13" s="526"/>
      <c r="BP13" s="526"/>
      <c r="BQ13" s="526"/>
      <c r="BR13" s="526"/>
      <c r="BS13" s="526"/>
      <c r="BT13" s="526"/>
      <c r="BU13" s="526"/>
      <c r="BV13" s="526"/>
      <c r="BW13" s="526"/>
      <c r="BX13" s="526"/>
      <c r="BY13" s="526"/>
      <c r="BZ13" s="526"/>
      <c r="CA13" s="526"/>
      <c r="CB13" s="526"/>
      <c r="CC13" s="526"/>
      <c r="CD13" s="526"/>
      <c r="CE13" s="526"/>
      <c r="CF13" s="526"/>
      <c r="CG13" s="526"/>
      <c r="CH13" s="526"/>
      <c r="CI13" s="526"/>
    </row>
    <row r="14" spans="1:89" s="347" customFormat="1" ht="18" customHeight="1">
      <c r="B14" s="347" t="s">
        <v>348</v>
      </c>
      <c r="AS14" s="560">
        <v>26601183500</v>
      </c>
      <c r="AT14" s="560"/>
      <c r="AU14" s="560"/>
      <c r="AV14" s="560"/>
      <c r="AW14" s="560"/>
      <c r="AX14" s="560"/>
      <c r="AY14" s="560"/>
      <c r="AZ14" s="560"/>
      <c r="BA14" s="560"/>
      <c r="BB14" s="560"/>
      <c r="BC14" s="560"/>
      <c r="BD14" s="560"/>
      <c r="BE14" s="560"/>
      <c r="BF14" s="560"/>
      <c r="BG14" s="560"/>
      <c r="BH14" s="560"/>
      <c r="BI14" s="560"/>
      <c r="BJ14" s="560"/>
      <c r="BK14" s="560"/>
      <c r="BL14" s="560"/>
      <c r="BM14" s="560"/>
      <c r="BO14" s="560">
        <v>11428201230</v>
      </c>
      <c r="BP14" s="560"/>
      <c r="BQ14" s="560"/>
      <c r="BR14" s="560"/>
      <c r="BS14" s="560"/>
      <c r="BT14" s="560"/>
      <c r="BU14" s="560"/>
      <c r="BV14" s="560"/>
      <c r="BW14" s="560"/>
      <c r="BX14" s="560"/>
      <c r="BY14" s="560"/>
      <c r="BZ14" s="560"/>
      <c r="CA14" s="560"/>
      <c r="CB14" s="560"/>
      <c r="CC14" s="560"/>
      <c r="CD14" s="560"/>
      <c r="CE14" s="560"/>
      <c r="CF14" s="560"/>
      <c r="CG14" s="560"/>
      <c r="CH14" s="560"/>
      <c r="CI14" s="560"/>
    </row>
    <row r="15" spans="1:89" ht="18" customHeight="1">
      <c r="B15" s="332" t="s">
        <v>424</v>
      </c>
      <c r="AS15" s="526">
        <v>16872164748</v>
      </c>
      <c r="AT15" s="526"/>
      <c r="AU15" s="526"/>
      <c r="AV15" s="526"/>
      <c r="AW15" s="526"/>
      <c r="AX15" s="526"/>
      <c r="AY15" s="526"/>
      <c r="AZ15" s="526"/>
      <c r="BA15" s="526"/>
      <c r="BB15" s="526"/>
      <c r="BC15" s="526"/>
      <c r="BD15" s="526"/>
      <c r="BE15" s="526"/>
      <c r="BF15" s="526"/>
      <c r="BG15" s="526"/>
      <c r="BH15" s="526"/>
      <c r="BI15" s="526"/>
      <c r="BJ15" s="526"/>
      <c r="BK15" s="526"/>
      <c r="BL15" s="526"/>
      <c r="BM15" s="526"/>
      <c r="BO15" s="526">
        <v>7136101594</v>
      </c>
      <c r="BP15" s="526"/>
      <c r="BQ15" s="526"/>
      <c r="BR15" s="526"/>
      <c r="BS15" s="526"/>
      <c r="BT15" s="526"/>
      <c r="BU15" s="526"/>
      <c r="BV15" s="526"/>
      <c r="BW15" s="526"/>
      <c r="BX15" s="526"/>
      <c r="BY15" s="526"/>
      <c r="BZ15" s="526"/>
      <c r="CA15" s="526"/>
      <c r="CB15" s="526"/>
      <c r="CC15" s="526"/>
      <c r="CD15" s="526"/>
      <c r="CE15" s="526"/>
      <c r="CF15" s="526"/>
      <c r="CG15" s="526"/>
      <c r="CH15" s="526"/>
      <c r="CI15" s="526"/>
    </row>
    <row r="16" spans="1:89" ht="18" customHeight="1">
      <c r="B16" s="332" t="s">
        <v>423</v>
      </c>
      <c r="AS16" s="526">
        <v>7946683454</v>
      </c>
      <c r="AT16" s="526"/>
      <c r="AU16" s="526"/>
      <c r="AV16" s="526"/>
      <c r="AW16" s="526"/>
      <c r="AX16" s="526"/>
      <c r="AY16" s="526"/>
      <c r="AZ16" s="526"/>
      <c r="BA16" s="526"/>
      <c r="BB16" s="526"/>
      <c r="BC16" s="526"/>
      <c r="BD16" s="526"/>
      <c r="BE16" s="526"/>
      <c r="BF16" s="526"/>
      <c r="BG16" s="526"/>
      <c r="BH16" s="526"/>
      <c r="BI16" s="526"/>
      <c r="BJ16" s="526"/>
      <c r="BK16" s="526"/>
      <c r="BL16" s="526"/>
      <c r="BM16" s="526"/>
      <c r="BO16" s="526">
        <v>2377218636</v>
      </c>
      <c r="BP16" s="526"/>
      <c r="BQ16" s="526"/>
      <c r="BR16" s="526"/>
      <c r="BS16" s="526"/>
      <c r="BT16" s="526"/>
      <c r="BU16" s="526"/>
      <c r="BV16" s="526"/>
      <c r="BW16" s="526"/>
      <c r="BX16" s="526"/>
      <c r="BY16" s="526"/>
      <c r="BZ16" s="526"/>
      <c r="CA16" s="526"/>
      <c r="CB16" s="526"/>
      <c r="CC16" s="526"/>
      <c r="CD16" s="526"/>
      <c r="CE16" s="526"/>
      <c r="CF16" s="526"/>
      <c r="CG16" s="526"/>
      <c r="CH16" s="526"/>
      <c r="CI16" s="526"/>
    </row>
    <row r="17" spans="1:89" ht="18" customHeight="1">
      <c r="B17" s="332" t="s">
        <v>567</v>
      </c>
      <c r="AS17" s="526">
        <v>1782335298</v>
      </c>
      <c r="AT17" s="526"/>
      <c r="AU17" s="526"/>
      <c r="AV17" s="526"/>
      <c r="AW17" s="526"/>
      <c r="AX17" s="526"/>
      <c r="AY17" s="526"/>
      <c r="AZ17" s="526"/>
      <c r="BA17" s="526"/>
      <c r="BB17" s="526"/>
      <c r="BC17" s="526"/>
      <c r="BD17" s="526"/>
      <c r="BE17" s="526"/>
      <c r="BF17" s="526"/>
      <c r="BG17" s="526"/>
      <c r="BH17" s="526"/>
      <c r="BI17" s="526"/>
      <c r="BJ17" s="526"/>
      <c r="BK17" s="526"/>
      <c r="BL17" s="526"/>
      <c r="BM17" s="526"/>
      <c r="BO17" s="526">
        <v>1914881000</v>
      </c>
      <c r="BP17" s="526"/>
      <c r="BQ17" s="526"/>
      <c r="BR17" s="526"/>
      <c r="BS17" s="526"/>
      <c r="BT17" s="526"/>
      <c r="BU17" s="526"/>
      <c r="BV17" s="526"/>
      <c r="BW17" s="526"/>
      <c r="BX17" s="526"/>
      <c r="BY17" s="526"/>
      <c r="BZ17" s="526"/>
      <c r="CA17" s="526"/>
      <c r="CB17" s="526"/>
      <c r="CC17" s="526"/>
      <c r="CD17" s="526"/>
      <c r="CE17" s="526"/>
      <c r="CF17" s="526"/>
      <c r="CG17" s="526"/>
      <c r="CH17" s="526"/>
      <c r="CI17" s="526"/>
    </row>
    <row r="18" spans="1:89" s="347" customFormat="1" ht="18" customHeight="1">
      <c r="B18" s="347" t="s">
        <v>349</v>
      </c>
      <c r="AS18" s="560">
        <v>9993129148</v>
      </c>
      <c r="AT18" s="560"/>
      <c r="AU18" s="560"/>
      <c r="AV18" s="560"/>
      <c r="AW18" s="560"/>
      <c r="AX18" s="560"/>
      <c r="AY18" s="560"/>
      <c r="AZ18" s="560"/>
      <c r="BA18" s="560"/>
      <c r="BB18" s="560"/>
      <c r="BC18" s="560"/>
      <c r="BD18" s="560"/>
      <c r="BE18" s="560"/>
      <c r="BF18" s="560"/>
      <c r="BG18" s="560"/>
      <c r="BH18" s="560"/>
      <c r="BI18" s="560"/>
      <c r="BJ18" s="560"/>
      <c r="BK18" s="560"/>
      <c r="BL18" s="560"/>
      <c r="BM18" s="560"/>
      <c r="BO18" s="560">
        <v>12668362782</v>
      </c>
      <c r="BP18" s="560"/>
      <c r="BQ18" s="560"/>
      <c r="BR18" s="560"/>
      <c r="BS18" s="560"/>
      <c r="BT18" s="560"/>
      <c r="BU18" s="560"/>
      <c r="BV18" s="560"/>
      <c r="BW18" s="560"/>
      <c r="BX18" s="560"/>
      <c r="BY18" s="560"/>
      <c r="BZ18" s="560"/>
      <c r="CA18" s="560"/>
      <c r="CB18" s="560"/>
      <c r="CC18" s="560"/>
      <c r="CD18" s="560"/>
      <c r="CE18" s="560"/>
      <c r="CF18" s="560"/>
      <c r="CG18" s="560"/>
      <c r="CH18" s="560"/>
      <c r="CI18" s="560"/>
    </row>
    <row r="19" spans="1:89" ht="18" customHeight="1">
      <c r="B19" s="332" t="s">
        <v>426</v>
      </c>
      <c r="AS19" s="526">
        <v>4808508500</v>
      </c>
      <c r="AT19" s="526"/>
      <c r="AU19" s="526"/>
      <c r="AV19" s="526"/>
      <c r="AW19" s="526"/>
      <c r="AX19" s="526"/>
      <c r="AY19" s="526"/>
      <c r="AZ19" s="526"/>
      <c r="BA19" s="526"/>
      <c r="BB19" s="526"/>
      <c r="BC19" s="526"/>
      <c r="BD19" s="526"/>
      <c r="BE19" s="526"/>
      <c r="BF19" s="526"/>
      <c r="BG19" s="526"/>
      <c r="BH19" s="526"/>
      <c r="BI19" s="526"/>
      <c r="BJ19" s="526"/>
      <c r="BK19" s="526"/>
      <c r="BL19" s="526"/>
      <c r="BM19" s="526"/>
      <c r="BO19" s="526">
        <v>593402688</v>
      </c>
      <c r="BP19" s="526"/>
      <c r="BQ19" s="526"/>
      <c r="BR19" s="526"/>
      <c r="BS19" s="526"/>
      <c r="BT19" s="526"/>
      <c r="BU19" s="526"/>
      <c r="BV19" s="526"/>
      <c r="BW19" s="526"/>
      <c r="BX19" s="526"/>
      <c r="BY19" s="526"/>
      <c r="BZ19" s="526"/>
      <c r="CA19" s="526"/>
      <c r="CB19" s="526"/>
      <c r="CC19" s="526"/>
      <c r="CD19" s="526"/>
      <c r="CE19" s="526"/>
      <c r="CF19" s="526"/>
      <c r="CG19" s="526"/>
      <c r="CH19" s="526"/>
      <c r="CI19" s="526"/>
    </row>
    <row r="20" spans="1:89" ht="18" customHeight="1">
      <c r="B20" s="332" t="s">
        <v>484</v>
      </c>
      <c r="AS20" s="526">
        <v>5184620648</v>
      </c>
      <c r="AT20" s="526"/>
      <c r="AU20" s="526"/>
      <c r="AV20" s="526"/>
      <c r="AW20" s="526"/>
      <c r="AX20" s="526"/>
      <c r="AY20" s="526"/>
      <c r="AZ20" s="526"/>
      <c r="BA20" s="526"/>
      <c r="BB20" s="526"/>
      <c r="BC20" s="526"/>
      <c r="BD20" s="526"/>
      <c r="BE20" s="526"/>
      <c r="BF20" s="526"/>
      <c r="BG20" s="526"/>
      <c r="BH20" s="526"/>
      <c r="BI20" s="526"/>
      <c r="BJ20" s="526"/>
      <c r="BK20" s="526"/>
      <c r="BL20" s="526"/>
      <c r="BM20" s="526"/>
      <c r="BO20" s="526">
        <v>12074960094</v>
      </c>
      <c r="BP20" s="526"/>
      <c r="BQ20" s="526"/>
      <c r="BR20" s="526"/>
      <c r="BS20" s="526"/>
      <c r="BT20" s="526"/>
      <c r="BU20" s="526"/>
      <c r="BV20" s="526"/>
      <c r="BW20" s="526"/>
      <c r="BX20" s="526"/>
      <c r="BY20" s="526"/>
      <c r="BZ20" s="526"/>
      <c r="CA20" s="526"/>
      <c r="CB20" s="526"/>
      <c r="CC20" s="526"/>
      <c r="CD20" s="526"/>
      <c r="CE20" s="526"/>
      <c r="CF20" s="526"/>
      <c r="CG20" s="526"/>
      <c r="CH20" s="526"/>
      <c r="CI20" s="526"/>
    </row>
    <row r="21" spans="1:89" s="333" customFormat="1" ht="18" customHeight="1">
      <c r="B21" s="333" t="s">
        <v>194</v>
      </c>
      <c r="AS21" s="536">
        <v>36594312648</v>
      </c>
      <c r="AT21" s="536"/>
      <c r="AU21" s="536"/>
      <c r="AV21" s="536"/>
      <c r="AW21" s="536"/>
      <c r="AX21" s="536"/>
      <c r="AY21" s="536"/>
      <c r="AZ21" s="536"/>
      <c r="BA21" s="536"/>
      <c r="BB21" s="536"/>
      <c r="BC21" s="536"/>
      <c r="BD21" s="536"/>
      <c r="BE21" s="536"/>
      <c r="BF21" s="536"/>
      <c r="BG21" s="536"/>
      <c r="BH21" s="536"/>
      <c r="BI21" s="536"/>
      <c r="BJ21" s="536"/>
      <c r="BK21" s="536"/>
      <c r="BL21" s="536"/>
      <c r="BM21" s="536"/>
      <c r="BO21" s="536">
        <v>24096564012</v>
      </c>
      <c r="BP21" s="536"/>
      <c r="BQ21" s="536"/>
      <c r="BR21" s="536"/>
      <c r="BS21" s="536"/>
      <c r="BT21" s="536"/>
      <c r="BU21" s="536"/>
      <c r="BV21" s="536"/>
      <c r="BW21" s="536"/>
      <c r="BX21" s="536"/>
      <c r="BY21" s="536"/>
      <c r="BZ21" s="536"/>
      <c r="CA21" s="536"/>
      <c r="CB21" s="536"/>
      <c r="CC21" s="536"/>
      <c r="CD21" s="536"/>
      <c r="CE21" s="536"/>
      <c r="CF21" s="536"/>
      <c r="CG21" s="536"/>
      <c r="CH21" s="536"/>
      <c r="CI21" s="536"/>
      <c r="CJ21" s="367"/>
      <c r="CK21" s="367"/>
    </row>
    <row r="22" spans="1:89" s="333" customFormat="1" ht="12.75" customHeight="1">
      <c r="AS22" s="396"/>
      <c r="AT22" s="396"/>
      <c r="AU22" s="396"/>
      <c r="AV22" s="396"/>
      <c r="AW22" s="396"/>
      <c r="AX22" s="396"/>
      <c r="AY22" s="396"/>
      <c r="AZ22" s="396"/>
      <c r="BA22" s="396"/>
      <c r="BB22" s="396"/>
      <c r="BC22" s="396"/>
      <c r="BD22" s="396"/>
      <c r="BE22" s="396"/>
      <c r="BF22" s="396"/>
      <c r="BG22" s="396"/>
      <c r="BH22" s="396"/>
      <c r="BI22" s="396"/>
      <c r="BJ22" s="396"/>
      <c r="BK22" s="396"/>
      <c r="BL22" s="396"/>
      <c r="BM22" s="396"/>
      <c r="BO22" s="396"/>
      <c r="BP22" s="396"/>
      <c r="BQ22" s="396"/>
      <c r="BR22" s="396"/>
      <c r="BS22" s="396"/>
      <c r="BT22" s="396"/>
      <c r="BU22" s="396"/>
      <c r="BV22" s="396"/>
      <c r="BW22" s="396"/>
      <c r="BX22" s="396"/>
      <c r="BY22" s="396"/>
      <c r="BZ22" s="396"/>
      <c r="CA22" s="396"/>
      <c r="CB22" s="396"/>
      <c r="CC22" s="396"/>
      <c r="CD22" s="396"/>
      <c r="CE22" s="396"/>
      <c r="CF22" s="396"/>
      <c r="CG22" s="396"/>
      <c r="CH22" s="396"/>
      <c r="CI22" s="396"/>
      <c r="CJ22" s="367"/>
      <c r="CK22" s="367"/>
    </row>
    <row r="23" spans="1:89" s="333" customFormat="1" ht="27" customHeight="1">
      <c r="B23" s="564" t="s">
        <v>682</v>
      </c>
      <c r="C23" s="564"/>
      <c r="D23" s="564"/>
      <c r="E23" s="564"/>
      <c r="F23" s="564"/>
      <c r="G23" s="564"/>
      <c r="H23" s="564"/>
      <c r="I23" s="564"/>
      <c r="J23" s="564"/>
      <c r="K23" s="564"/>
      <c r="L23" s="564"/>
      <c r="M23" s="564"/>
      <c r="N23" s="564"/>
      <c r="O23" s="564"/>
      <c r="P23" s="564"/>
      <c r="Q23" s="564"/>
      <c r="R23" s="564"/>
      <c r="S23" s="564"/>
      <c r="T23" s="564"/>
      <c r="U23" s="564"/>
      <c r="V23" s="564"/>
      <c r="W23" s="564"/>
      <c r="X23" s="564"/>
      <c r="Y23" s="564"/>
      <c r="Z23" s="564"/>
      <c r="AA23" s="564"/>
      <c r="AB23" s="564"/>
      <c r="AC23" s="564"/>
      <c r="AD23" s="564"/>
      <c r="AE23" s="564"/>
      <c r="AF23" s="564"/>
      <c r="AG23" s="564"/>
      <c r="AH23" s="564"/>
      <c r="AI23" s="564"/>
      <c r="AJ23" s="564"/>
      <c r="AK23" s="564"/>
      <c r="AL23" s="564"/>
      <c r="AM23" s="564"/>
      <c r="AN23" s="564"/>
      <c r="AO23" s="564"/>
      <c r="AP23" s="564"/>
      <c r="AQ23" s="564"/>
      <c r="AR23" s="564"/>
      <c r="AS23" s="564"/>
      <c r="AT23" s="564"/>
      <c r="AU23" s="564"/>
      <c r="AV23" s="564"/>
      <c r="AW23" s="564"/>
      <c r="AX23" s="564"/>
      <c r="AY23" s="564"/>
      <c r="AZ23" s="564"/>
      <c r="BA23" s="564"/>
      <c r="BB23" s="564"/>
      <c r="BC23" s="564"/>
      <c r="BD23" s="564"/>
      <c r="BE23" s="564"/>
      <c r="BF23" s="564"/>
      <c r="BG23" s="564"/>
      <c r="BH23" s="564"/>
      <c r="BI23" s="564"/>
      <c r="BJ23" s="564"/>
      <c r="BK23" s="564"/>
      <c r="BL23" s="564"/>
      <c r="BM23" s="564"/>
      <c r="BN23" s="564"/>
      <c r="BO23" s="564"/>
      <c r="BP23" s="564"/>
      <c r="BQ23" s="564"/>
      <c r="BR23" s="564"/>
      <c r="BS23" s="564"/>
      <c r="BT23" s="564"/>
      <c r="BU23" s="564"/>
      <c r="BV23" s="564"/>
      <c r="BW23" s="564"/>
      <c r="BX23" s="564"/>
      <c r="BY23" s="564"/>
      <c r="BZ23" s="564"/>
      <c r="CA23" s="564"/>
      <c r="CB23" s="564"/>
      <c r="CC23" s="564"/>
      <c r="CD23" s="564"/>
      <c r="CE23" s="564"/>
      <c r="CF23" s="564"/>
      <c r="CG23" s="564"/>
      <c r="CH23" s="564"/>
      <c r="CI23" s="564"/>
      <c r="CJ23" s="367"/>
      <c r="CK23" s="367"/>
    </row>
    <row r="25" spans="1:89" ht="18" customHeight="1">
      <c r="A25" s="333" t="s">
        <v>73</v>
      </c>
      <c r="B25" s="333" t="s">
        <v>286</v>
      </c>
      <c r="AS25" s="526" t="s">
        <v>646</v>
      </c>
      <c r="AT25" s="526"/>
      <c r="AU25" s="526"/>
      <c r="AV25" s="526"/>
      <c r="AW25" s="526"/>
      <c r="AX25" s="526"/>
      <c r="AY25" s="526"/>
      <c r="AZ25" s="526"/>
      <c r="BA25" s="526"/>
      <c r="BB25" s="526"/>
      <c r="BC25" s="526"/>
      <c r="BD25" s="526"/>
      <c r="BE25" s="526"/>
      <c r="BF25" s="526"/>
      <c r="BG25" s="526"/>
      <c r="BH25" s="526"/>
      <c r="BI25" s="526"/>
      <c r="BJ25" s="526"/>
      <c r="BK25" s="526"/>
      <c r="BL25" s="526"/>
      <c r="BM25" s="526"/>
      <c r="BO25" s="526" t="s">
        <v>645</v>
      </c>
      <c r="BP25" s="526"/>
      <c r="BQ25" s="526"/>
      <c r="BR25" s="526"/>
      <c r="BS25" s="526"/>
      <c r="BT25" s="526"/>
      <c r="BU25" s="526"/>
      <c r="BV25" s="526"/>
      <c r="BW25" s="526"/>
      <c r="BX25" s="526"/>
      <c r="BY25" s="526"/>
      <c r="BZ25" s="526"/>
      <c r="CA25" s="526"/>
      <c r="CB25" s="526"/>
      <c r="CC25" s="526"/>
      <c r="CD25" s="526"/>
      <c r="CE25" s="526"/>
      <c r="CF25" s="526"/>
      <c r="CG25" s="526"/>
      <c r="CH25" s="526"/>
      <c r="CI25" s="526"/>
    </row>
    <row r="26" spans="1:89" ht="5.25" customHeight="1">
      <c r="AS26" s="526"/>
      <c r="AT26" s="526"/>
      <c r="AU26" s="526"/>
      <c r="AV26" s="526"/>
      <c r="AW26" s="526"/>
      <c r="AX26" s="526"/>
      <c r="AY26" s="526"/>
      <c r="AZ26" s="526"/>
      <c r="BA26" s="526"/>
      <c r="BB26" s="526"/>
      <c r="BC26" s="526"/>
      <c r="BD26" s="526"/>
      <c r="BE26" s="526"/>
      <c r="BF26" s="526"/>
      <c r="BG26" s="526"/>
      <c r="BH26" s="526"/>
      <c r="BI26" s="526"/>
      <c r="BJ26" s="526"/>
      <c r="BK26" s="526"/>
      <c r="BL26" s="526"/>
      <c r="BM26" s="526"/>
      <c r="BO26" s="526"/>
      <c r="BP26" s="526"/>
      <c r="BQ26" s="526"/>
      <c r="BR26" s="526"/>
      <c r="BS26" s="526"/>
      <c r="BT26" s="526"/>
      <c r="BU26" s="526"/>
      <c r="BV26" s="526"/>
      <c r="BW26" s="526"/>
      <c r="BX26" s="526"/>
      <c r="BY26" s="526"/>
      <c r="BZ26" s="526"/>
      <c r="CA26" s="526"/>
      <c r="CB26" s="526"/>
      <c r="CC26" s="526"/>
      <c r="CD26" s="526"/>
      <c r="CE26" s="526"/>
      <c r="CF26" s="526"/>
      <c r="CG26" s="526"/>
      <c r="CH26" s="526"/>
      <c r="CI26" s="526"/>
    </row>
    <row r="27" spans="1:89" s="347" customFormat="1" ht="18" customHeight="1">
      <c r="B27" s="347" t="s">
        <v>350</v>
      </c>
      <c r="AS27" s="560">
        <v>352223947</v>
      </c>
      <c r="AT27" s="560"/>
      <c r="AU27" s="560"/>
      <c r="AV27" s="560"/>
      <c r="AW27" s="560"/>
      <c r="AX27" s="560"/>
      <c r="AY27" s="560"/>
      <c r="AZ27" s="560"/>
      <c r="BA27" s="560"/>
      <c r="BB27" s="560"/>
      <c r="BC27" s="560"/>
      <c r="BD27" s="560"/>
      <c r="BE27" s="560"/>
      <c r="BF27" s="560"/>
      <c r="BG27" s="560"/>
      <c r="BH27" s="560"/>
      <c r="BI27" s="560"/>
      <c r="BJ27" s="560"/>
      <c r="BK27" s="560"/>
      <c r="BL27" s="560"/>
      <c r="BM27" s="560"/>
      <c r="BO27" s="560">
        <v>5005620947</v>
      </c>
      <c r="BP27" s="560"/>
      <c r="BQ27" s="560"/>
      <c r="BR27" s="560"/>
      <c r="BS27" s="560"/>
      <c r="BT27" s="560"/>
      <c r="BU27" s="560"/>
      <c r="BV27" s="560"/>
      <c r="BW27" s="560"/>
      <c r="BX27" s="560"/>
      <c r="BY27" s="560"/>
      <c r="BZ27" s="560"/>
      <c r="CA27" s="560"/>
      <c r="CB27" s="560"/>
      <c r="CC27" s="560"/>
      <c r="CD27" s="560"/>
      <c r="CE27" s="560"/>
      <c r="CF27" s="560"/>
      <c r="CG27" s="560"/>
      <c r="CH27" s="560"/>
      <c r="CI27" s="560"/>
    </row>
    <row r="28" spans="1:89" ht="18" customHeight="1">
      <c r="B28" s="332" t="s">
        <v>424</v>
      </c>
      <c r="AS28" s="526">
        <v>333893947</v>
      </c>
      <c r="AT28" s="526"/>
      <c r="AU28" s="526"/>
      <c r="AV28" s="526"/>
      <c r="AW28" s="526"/>
      <c r="AX28" s="526"/>
      <c r="AY28" s="526"/>
      <c r="AZ28" s="526"/>
      <c r="BA28" s="526"/>
      <c r="BB28" s="526"/>
      <c r="BC28" s="526"/>
      <c r="BD28" s="526"/>
      <c r="BE28" s="526"/>
      <c r="BF28" s="526"/>
      <c r="BG28" s="526"/>
      <c r="BH28" s="526"/>
      <c r="BI28" s="526"/>
      <c r="BJ28" s="526"/>
      <c r="BK28" s="526"/>
      <c r="BL28" s="526"/>
      <c r="BM28" s="526"/>
      <c r="BO28" s="526">
        <v>5005620947</v>
      </c>
      <c r="BP28" s="526"/>
      <c r="BQ28" s="526"/>
      <c r="BR28" s="526"/>
      <c r="BS28" s="526"/>
      <c r="BT28" s="526"/>
      <c r="BU28" s="526"/>
      <c r="BV28" s="526"/>
      <c r="BW28" s="526"/>
      <c r="BX28" s="526"/>
      <c r="BY28" s="526"/>
      <c r="BZ28" s="526"/>
      <c r="CA28" s="526"/>
      <c r="CB28" s="526"/>
      <c r="CC28" s="526"/>
      <c r="CD28" s="526"/>
      <c r="CE28" s="526"/>
      <c r="CF28" s="526"/>
      <c r="CG28" s="526"/>
      <c r="CH28" s="526"/>
      <c r="CI28" s="526"/>
    </row>
    <row r="29" spans="1:89" ht="18" customHeight="1">
      <c r="B29" s="332" t="s">
        <v>423</v>
      </c>
      <c r="AS29" s="526">
        <v>18330000</v>
      </c>
      <c r="AT29" s="526"/>
      <c r="AU29" s="526"/>
      <c r="AV29" s="526"/>
      <c r="AW29" s="526"/>
      <c r="AX29" s="526"/>
      <c r="AY29" s="526"/>
      <c r="AZ29" s="526"/>
      <c r="BA29" s="526"/>
      <c r="BB29" s="526"/>
      <c r="BC29" s="526"/>
      <c r="BD29" s="526"/>
      <c r="BE29" s="526"/>
      <c r="BF29" s="526"/>
      <c r="BG29" s="526"/>
      <c r="BH29" s="526"/>
      <c r="BI29" s="526"/>
      <c r="BJ29" s="526"/>
      <c r="BK29" s="526"/>
      <c r="BL29" s="526"/>
      <c r="BM29" s="526"/>
      <c r="BO29" s="526">
        <v>0</v>
      </c>
      <c r="BP29" s="526"/>
      <c r="BQ29" s="526"/>
      <c r="BR29" s="526"/>
      <c r="BS29" s="526"/>
      <c r="BT29" s="526"/>
      <c r="BU29" s="526"/>
      <c r="BV29" s="526"/>
      <c r="BW29" s="526"/>
      <c r="BX29" s="526"/>
      <c r="BY29" s="526"/>
      <c r="BZ29" s="526"/>
      <c r="CA29" s="526"/>
      <c r="CB29" s="526"/>
      <c r="CC29" s="526"/>
      <c r="CD29" s="526"/>
      <c r="CE29" s="526"/>
      <c r="CF29" s="526"/>
      <c r="CG29" s="526"/>
      <c r="CH29" s="526"/>
      <c r="CI29" s="526"/>
    </row>
    <row r="30" spans="1:89" s="347" customFormat="1" ht="18" customHeight="1">
      <c r="B30" s="347" t="s">
        <v>351</v>
      </c>
      <c r="AS30" s="560">
        <v>240507601</v>
      </c>
      <c r="AT30" s="560"/>
      <c r="AU30" s="560"/>
      <c r="AV30" s="560"/>
      <c r="AW30" s="560"/>
      <c r="AX30" s="560"/>
      <c r="AY30" s="560"/>
      <c r="AZ30" s="560"/>
      <c r="BA30" s="560"/>
      <c r="BB30" s="560"/>
      <c r="BC30" s="560"/>
      <c r="BD30" s="560"/>
      <c r="BE30" s="560"/>
      <c r="BF30" s="560"/>
      <c r="BG30" s="560"/>
      <c r="BH30" s="560"/>
      <c r="BI30" s="560"/>
      <c r="BJ30" s="560"/>
      <c r="BK30" s="560"/>
      <c r="BL30" s="560"/>
      <c r="BM30" s="560"/>
      <c r="BO30" s="560">
        <v>967884171</v>
      </c>
      <c r="BP30" s="560"/>
      <c r="BQ30" s="560"/>
      <c r="BR30" s="560"/>
      <c r="BS30" s="560"/>
      <c r="BT30" s="560"/>
      <c r="BU30" s="560"/>
      <c r="BV30" s="560"/>
      <c r="BW30" s="560"/>
      <c r="BX30" s="560"/>
      <c r="BY30" s="560"/>
      <c r="BZ30" s="560"/>
      <c r="CA30" s="560"/>
      <c r="CB30" s="560"/>
      <c r="CC30" s="560"/>
      <c r="CD30" s="560"/>
      <c r="CE30" s="560"/>
      <c r="CF30" s="560"/>
      <c r="CG30" s="560"/>
      <c r="CH30" s="560"/>
      <c r="CI30" s="560"/>
    </row>
    <row r="31" spans="1:89" ht="18" customHeight="1">
      <c r="B31" s="332" t="s">
        <v>427</v>
      </c>
      <c r="AS31" s="526">
        <v>240507601</v>
      </c>
      <c r="AT31" s="526"/>
      <c r="AU31" s="526"/>
      <c r="AV31" s="526"/>
      <c r="AW31" s="526"/>
      <c r="AX31" s="526"/>
      <c r="AY31" s="526"/>
      <c r="AZ31" s="526"/>
      <c r="BA31" s="526"/>
      <c r="BB31" s="526"/>
      <c r="BC31" s="526"/>
      <c r="BD31" s="526"/>
      <c r="BE31" s="526"/>
      <c r="BF31" s="526"/>
      <c r="BG31" s="526"/>
      <c r="BH31" s="526"/>
      <c r="BI31" s="526"/>
      <c r="BJ31" s="526"/>
      <c r="BK31" s="526"/>
      <c r="BL31" s="526"/>
      <c r="BM31" s="526"/>
      <c r="BO31" s="526">
        <v>967884171</v>
      </c>
      <c r="BP31" s="526"/>
      <c r="BQ31" s="526"/>
      <c r="BR31" s="526"/>
      <c r="BS31" s="526"/>
      <c r="BT31" s="526"/>
      <c r="BU31" s="526"/>
      <c r="BV31" s="526"/>
      <c r="BW31" s="526"/>
      <c r="BX31" s="526"/>
      <c r="BY31" s="526"/>
      <c r="BZ31" s="526"/>
      <c r="CA31" s="526"/>
      <c r="CB31" s="526"/>
      <c r="CC31" s="526"/>
      <c r="CD31" s="526"/>
      <c r="CE31" s="526"/>
      <c r="CF31" s="526"/>
      <c r="CG31" s="526"/>
      <c r="CH31" s="526"/>
      <c r="CI31" s="526"/>
    </row>
    <row r="32" spans="1:89" s="333" customFormat="1" ht="18" customHeight="1">
      <c r="B32" s="333" t="s">
        <v>194</v>
      </c>
      <c r="AS32" s="536">
        <v>592731548</v>
      </c>
      <c r="AT32" s="536"/>
      <c r="AU32" s="536"/>
      <c r="AV32" s="536"/>
      <c r="AW32" s="536"/>
      <c r="AX32" s="536"/>
      <c r="AY32" s="536"/>
      <c r="AZ32" s="536"/>
      <c r="BA32" s="536"/>
      <c r="BB32" s="536"/>
      <c r="BC32" s="536"/>
      <c r="BD32" s="536"/>
      <c r="BE32" s="536"/>
      <c r="BF32" s="536"/>
      <c r="BG32" s="536"/>
      <c r="BH32" s="536"/>
      <c r="BI32" s="536"/>
      <c r="BJ32" s="536"/>
      <c r="BK32" s="536"/>
      <c r="BL32" s="536"/>
      <c r="BM32" s="536"/>
      <c r="BO32" s="536">
        <v>5973505118</v>
      </c>
      <c r="BP32" s="536"/>
      <c r="BQ32" s="536"/>
      <c r="BR32" s="536"/>
      <c r="BS32" s="536"/>
      <c r="BT32" s="536"/>
      <c r="BU32" s="536"/>
      <c r="BV32" s="536"/>
      <c r="BW32" s="536"/>
      <c r="BX32" s="536"/>
      <c r="BY32" s="536"/>
      <c r="BZ32" s="536"/>
      <c r="CA32" s="536"/>
      <c r="CB32" s="536"/>
      <c r="CC32" s="536"/>
      <c r="CD32" s="536"/>
      <c r="CE32" s="536"/>
      <c r="CF32" s="536"/>
      <c r="CG32" s="536"/>
      <c r="CH32" s="536"/>
      <c r="CI32" s="536"/>
      <c r="CJ32" s="367"/>
      <c r="CK32" s="367"/>
    </row>
    <row r="33" spans="1:89" ht="22.5" customHeight="1"/>
    <row r="34" spans="1:89" ht="18" customHeight="1">
      <c r="A34" s="333" t="s">
        <v>74</v>
      </c>
      <c r="B34" s="333" t="s">
        <v>475</v>
      </c>
      <c r="AS34" s="526"/>
      <c r="AT34" s="526"/>
      <c r="AU34" s="526"/>
      <c r="AV34" s="526"/>
      <c r="AW34" s="526"/>
      <c r="AX34" s="526"/>
      <c r="AY34" s="526"/>
      <c r="AZ34" s="526"/>
      <c r="BA34" s="526"/>
      <c r="BB34" s="526"/>
      <c r="BC34" s="526"/>
      <c r="BD34" s="526"/>
      <c r="BE34" s="526"/>
      <c r="BF34" s="526"/>
      <c r="BG34" s="526"/>
      <c r="BH34" s="526"/>
      <c r="BI34" s="526"/>
      <c r="BJ34" s="526"/>
      <c r="BK34" s="526"/>
      <c r="BL34" s="526"/>
      <c r="BM34" s="526"/>
      <c r="BO34" s="526"/>
      <c r="BP34" s="526"/>
      <c r="BQ34" s="526"/>
      <c r="BR34" s="526"/>
      <c r="BS34" s="526"/>
      <c r="BT34" s="526"/>
      <c r="BU34" s="526"/>
      <c r="BV34" s="526"/>
      <c r="BW34" s="526"/>
      <c r="BX34" s="526"/>
      <c r="BY34" s="526"/>
      <c r="BZ34" s="526"/>
      <c r="CA34" s="526"/>
      <c r="CB34" s="526"/>
      <c r="CC34" s="526"/>
      <c r="CD34" s="526"/>
      <c r="CE34" s="526"/>
      <c r="CF34" s="526"/>
      <c r="CG34" s="526"/>
      <c r="CH34" s="526"/>
      <c r="CI34" s="526"/>
    </row>
    <row r="35" spans="1:89" ht="6.75" customHeight="1">
      <c r="A35" s="333"/>
      <c r="B35" s="333"/>
      <c r="AS35" s="393"/>
      <c r="AT35" s="393"/>
      <c r="AU35" s="393"/>
      <c r="AV35" s="393"/>
      <c r="AW35" s="393"/>
      <c r="AX35" s="393"/>
      <c r="AY35" s="393"/>
      <c r="AZ35" s="393"/>
      <c r="BA35" s="393"/>
      <c r="BB35" s="393"/>
      <c r="BC35" s="393"/>
      <c r="BD35" s="393"/>
      <c r="BE35" s="393"/>
      <c r="BF35" s="393"/>
      <c r="BG35" s="393"/>
      <c r="BH35" s="393"/>
      <c r="BI35" s="393"/>
      <c r="BJ35" s="393"/>
      <c r="BK35" s="393"/>
      <c r="BL35" s="393"/>
      <c r="BM35" s="393"/>
      <c r="BO35" s="393"/>
      <c r="BP35" s="393"/>
      <c r="BQ35" s="393"/>
      <c r="BR35" s="393"/>
      <c r="BS35" s="393"/>
      <c r="BT35" s="393"/>
      <c r="BU35" s="393"/>
      <c r="BV35" s="393"/>
      <c r="BW35" s="393"/>
      <c r="BX35" s="393"/>
      <c r="BY35" s="393"/>
      <c r="BZ35" s="393"/>
      <c r="CA35" s="393"/>
      <c r="CB35" s="393"/>
      <c r="CC35" s="393"/>
      <c r="CD35" s="393"/>
      <c r="CE35" s="393"/>
      <c r="CF35" s="393"/>
      <c r="CG35" s="393"/>
      <c r="CH35" s="393"/>
      <c r="CI35" s="393"/>
    </row>
    <row r="36" spans="1:89" ht="18" customHeight="1">
      <c r="A36" s="333"/>
      <c r="B36" s="333" t="s">
        <v>288</v>
      </c>
      <c r="AS36" s="526" t="s">
        <v>646</v>
      </c>
      <c r="AT36" s="526"/>
      <c r="AU36" s="526"/>
      <c r="AV36" s="526"/>
      <c r="AW36" s="526"/>
      <c r="AX36" s="526"/>
      <c r="AY36" s="526"/>
      <c r="AZ36" s="526"/>
      <c r="BA36" s="526"/>
      <c r="BB36" s="526"/>
      <c r="BC36" s="526"/>
      <c r="BD36" s="526"/>
      <c r="BE36" s="526"/>
      <c r="BF36" s="526"/>
      <c r="BG36" s="526"/>
      <c r="BH36" s="526"/>
      <c r="BI36" s="526"/>
      <c r="BJ36" s="526"/>
      <c r="BK36" s="526"/>
      <c r="BL36" s="526"/>
      <c r="BM36" s="526"/>
      <c r="BO36" s="526" t="s">
        <v>645</v>
      </c>
      <c r="BP36" s="526"/>
      <c r="BQ36" s="526"/>
      <c r="BR36" s="526"/>
      <c r="BS36" s="526"/>
      <c r="BT36" s="526"/>
      <c r="BU36" s="526"/>
      <c r="BV36" s="526"/>
      <c r="BW36" s="526"/>
      <c r="BX36" s="526"/>
      <c r="BY36" s="526"/>
      <c r="BZ36" s="526"/>
      <c r="CA36" s="526"/>
      <c r="CB36" s="526"/>
      <c r="CC36" s="526"/>
      <c r="CD36" s="526"/>
      <c r="CE36" s="526"/>
      <c r="CF36" s="526"/>
      <c r="CG36" s="526"/>
      <c r="CH36" s="526"/>
      <c r="CI36" s="526"/>
    </row>
    <row r="37" spans="1:89" s="347" customFormat="1" ht="18" customHeight="1">
      <c r="B37" s="347" t="s">
        <v>348</v>
      </c>
      <c r="AS37" s="560">
        <v>3000000000</v>
      </c>
      <c r="AT37" s="560"/>
      <c r="AU37" s="560"/>
      <c r="AV37" s="560"/>
      <c r="AW37" s="560"/>
      <c r="AX37" s="560"/>
      <c r="AY37" s="560"/>
      <c r="AZ37" s="560"/>
      <c r="BA37" s="560"/>
      <c r="BB37" s="560"/>
      <c r="BC37" s="560"/>
      <c r="BD37" s="560"/>
      <c r="BE37" s="560"/>
      <c r="BF37" s="560"/>
      <c r="BG37" s="560"/>
      <c r="BH37" s="560"/>
      <c r="BI37" s="560"/>
      <c r="BJ37" s="560"/>
      <c r="BK37" s="560"/>
      <c r="BL37" s="560"/>
      <c r="BM37" s="560"/>
      <c r="BO37" s="560">
        <v>17000000000</v>
      </c>
      <c r="BP37" s="560"/>
      <c r="BQ37" s="560"/>
      <c r="BR37" s="560"/>
      <c r="BS37" s="560"/>
      <c r="BT37" s="560"/>
      <c r="BU37" s="560"/>
      <c r="BV37" s="560"/>
      <c r="BW37" s="560"/>
      <c r="BX37" s="560"/>
      <c r="BY37" s="560"/>
      <c r="BZ37" s="560"/>
      <c r="CA37" s="560"/>
      <c r="CB37" s="560"/>
      <c r="CC37" s="560"/>
      <c r="CD37" s="560"/>
      <c r="CE37" s="560"/>
      <c r="CF37" s="560"/>
      <c r="CG37" s="560"/>
      <c r="CH37" s="560"/>
      <c r="CI37" s="560"/>
    </row>
    <row r="38" spans="1:89" ht="18" customHeight="1">
      <c r="B38" s="332" t="s">
        <v>415</v>
      </c>
      <c r="AS38" s="526">
        <v>0</v>
      </c>
      <c r="AT38" s="526"/>
      <c r="AU38" s="526"/>
      <c r="AV38" s="526"/>
      <c r="AW38" s="526"/>
      <c r="AX38" s="526"/>
      <c r="AY38" s="526"/>
      <c r="AZ38" s="526"/>
      <c r="BA38" s="526"/>
      <c r="BB38" s="526"/>
      <c r="BC38" s="526"/>
      <c r="BD38" s="526"/>
      <c r="BE38" s="526"/>
      <c r="BF38" s="526"/>
      <c r="BG38" s="526"/>
      <c r="BH38" s="526"/>
      <c r="BI38" s="526"/>
      <c r="BJ38" s="526"/>
      <c r="BK38" s="526"/>
      <c r="BL38" s="526"/>
      <c r="BM38" s="526"/>
      <c r="BO38" s="526">
        <v>4000000000</v>
      </c>
      <c r="BP38" s="526"/>
      <c r="BQ38" s="526"/>
      <c r="BR38" s="526"/>
      <c r="BS38" s="526"/>
      <c r="BT38" s="526"/>
      <c r="BU38" s="526"/>
      <c r="BV38" s="526"/>
      <c r="BW38" s="526"/>
      <c r="BX38" s="526"/>
      <c r="BY38" s="526"/>
      <c r="BZ38" s="526"/>
      <c r="CA38" s="526"/>
      <c r="CB38" s="526"/>
      <c r="CC38" s="526"/>
      <c r="CD38" s="526"/>
      <c r="CE38" s="526"/>
      <c r="CF38" s="526"/>
      <c r="CG38" s="526"/>
      <c r="CH38" s="526"/>
      <c r="CI38" s="526"/>
    </row>
    <row r="39" spans="1:89" ht="18" customHeight="1">
      <c r="B39" s="332" t="s">
        <v>416</v>
      </c>
      <c r="AS39" s="526">
        <v>0</v>
      </c>
      <c r="AT39" s="526"/>
      <c r="AU39" s="526"/>
      <c r="AV39" s="526"/>
      <c r="AW39" s="526"/>
      <c r="AX39" s="526"/>
      <c r="AY39" s="526"/>
      <c r="AZ39" s="526"/>
      <c r="BA39" s="526"/>
      <c r="BB39" s="526"/>
      <c r="BC39" s="526"/>
      <c r="BD39" s="526"/>
      <c r="BE39" s="526"/>
      <c r="BF39" s="526"/>
      <c r="BG39" s="526"/>
      <c r="BH39" s="526"/>
      <c r="BI39" s="526"/>
      <c r="BJ39" s="526"/>
      <c r="BK39" s="526"/>
      <c r="BL39" s="526"/>
      <c r="BM39" s="526"/>
      <c r="BO39" s="526">
        <v>4000000000</v>
      </c>
      <c r="BP39" s="526"/>
      <c r="BQ39" s="526"/>
      <c r="BR39" s="526"/>
      <c r="BS39" s="526"/>
      <c r="BT39" s="526"/>
      <c r="BU39" s="526"/>
      <c r="BV39" s="526"/>
      <c r="BW39" s="526"/>
      <c r="BX39" s="526"/>
      <c r="BY39" s="526"/>
      <c r="BZ39" s="526"/>
      <c r="CA39" s="526"/>
      <c r="CB39" s="526"/>
      <c r="CC39" s="526"/>
      <c r="CD39" s="526"/>
      <c r="CE39" s="526"/>
      <c r="CF39" s="526"/>
      <c r="CG39" s="526"/>
      <c r="CH39" s="526"/>
      <c r="CI39" s="526"/>
    </row>
    <row r="40" spans="1:89" ht="18" customHeight="1">
      <c r="B40" s="332" t="s">
        <v>417</v>
      </c>
      <c r="AS40" s="526">
        <v>3000000000</v>
      </c>
      <c r="AT40" s="526"/>
      <c r="AU40" s="526"/>
      <c r="AV40" s="526"/>
      <c r="AW40" s="526"/>
      <c r="AX40" s="526"/>
      <c r="AY40" s="526"/>
      <c r="AZ40" s="526"/>
      <c r="BA40" s="526"/>
      <c r="BB40" s="526"/>
      <c r="BC40" s="526"/>
      <c r="BD40" s="526"/>
      <c r="BE40" s="526"/>
      <c r="BF40" s="526"/>
      <c r="BG40" s="526"/>
      <c r="BH40" s="526"/>
      <c r="BI40" s="526"/>
      <c r="BJ40" s="526"/>
      <c r="BK40" s="526"/>
      <c r="BL40" s="526"/>
      <c r="BM40" s="526"/>
      <c r="BO40" s="526">
        <v>9000000000</v>
      </c>
      <c r="BP40" s="526"/>
      <c r="BQ40" s="526"/>
      <c r="BR40" s="526"/>
      <c r="BS40" s="526"/>
      <c r="BT40" s="526"/>
      <c r="BU40" s="526"/>
      <c r="BV40" s="526"/>
      <c r="BW40" s="526"/>
      <c r="BX40" s="526"/>
      <c r="BY40" s="526"/>
      <c r="BZ40" s="526"/>
      <c r="CA40" s="526"/>
      <c r="CB40" s="526"/>
      <c r="CC40" s="526"/>
      <c r="CD40" s="526"/>
      <c r="CE40" s="526"/>
      <c r="CF40" s="526"/>
      <c r="CG40" s="526"/>
      <c r="CH40" s="526"/>
      <c r="CI40" s="526"/>
    </row>
    <row r="41" spans="1:89" s="347" customFormat="1" ht="18" customHeight="1">
      <c r="B41" s="347" t="s">
        <v>352</v>
      </c>
      <c r="AS41" s="560">
        <v>875997640</v>
      </c>
      <c r="AT41" s="560"/>
      <c r="AU41" s="560"/>
      <c r="AV41" s="560"/>
      <c r="AW41" s="560"/>
      <c r="AX41" s="560"/>
      <c r="AY41" s="560"/>
      <c r="AZ41" s="560"/>
      <c r="BA41" s="560"/>
      <c r="BB41" s="560"/>
      <c r="BC41" s="560"/>
      <c r="BD41" s="560"/>
      <c r="BE41" s="560"/>
      <c r="BF41" s="560"/>
      <c r="BG41" s="560"/>
      <c r="BH41" s="560"/>
      <c r="BI41" s="560"/>
      <c r="BJ41" s="560"/>
      <c r="BK41" s="560"/>
      <c r="BL41" s="560"/>
      <c r="BM41" s="560"/>
      <c r="BO41" s="560">
        <v>1172129194</v>
      </c>
      <c r="BP41" s="560"/>
      <c r="BQ41" s="560"/>
      <c r="BR41" s="560"/>
      <c r="BS41" s="560"/>
      <c r="BT41" s="560"/>
      <c r="BU41" s="560"/>
      <c r="BV41" s="560"/>
      <c r="BW41" s="560"/>
      <c r="BX41" s="560"/>
      <c r="BY41" s="560"/>
      <c r="BZ41" s="560"/>
      <c r="CA41" s="560"/>
      <c r="CB41" s="560"/>
      <c r="CC41" s="560"/>
      <c r="CD41" s="560"/>
      <c r="CE41" s="560"/>
      <c r="CF41" s="560"/>
      <c r="CG41" s="560"/>
      <c r="CH41" s="560"/>
      <c r="CI41" s="560"/>
    </row>
    <row r="42" spans="1:89" ht="18" customHeight="1">
      <c r="B42" s="332" t="s">
        <v>354</v>
      </c>
      <c r="AS42" s="526">
        <v>875997640</v>
      </c>
      <c r="AT42" s="526"/>
      <c r="AU42" s="526"/>
      <c r="AV42" s="526"/>
      <c r="AW42" s="526"/>
      <c r="AX42" s="526"/>
      <c r="AY42" s="526"/>
      <c r="AZ42" s="526"/>
      <c r="BA42" s="526"/>
      <c r="BB42" s="526"/>
      <c r="BC42" s="526"/>
      <c r="BD42" s="526"/>
      <c r="BE42" s="526"/>
      <c r="BF42" s="526"/>
      <c r="BG42" s="526"/>
      <c r="BH42" s="526"/>
      <c r="BI42" s="526"/>
      <c r="BJ42" s="526"/>
      <c r="BK42" s="526"/>
      <c r="BL42" s="526"/>
      <c r="BM42" s="526"/>
      <c r="BO42" s="526">
        <v>1172129194</v>
      </c>
      <c r="BP42" s="526"/>
      <c r="BQ42" s="526"/>
      <c r="BR42" s="526"/>
      <c r="BS42" s="526"/>
      <c r="BT42" s="526"/>
      <c r="BU42" s="526"/>
      <c r="BV42" s="526"/>
      <c r="BW42" s="526"/>
      <c r="BX42" s="526"/>
      <c r="BY42" s="526"/>
      <c r="BZ42" s="526"/>
      <c r="CA42" s="526"/>
      <c r="CB42" s="526"/>
      <c r="CC42" s="526"/>
      <c r="CD42" s="526"/>
      <c r="CE42" s="526"/>
      <c r="CF42" s="526"/>
      <c r="CG42" s="526"/>
      <c r="CH42" s="526"/>
      <c r="CI42" s="526"/>
    </row>
    <row r="43" spans="1:89" s="333" customFormat="1" ht="18" customHeight="1">
      <c r="B43" s="333" t="s">
        <v>194</v>
      </c>
      <c r="AS43" s="536">
        <v>3875997640</v>
      </c>
      <c r="AT43" s="536"/>
      <c r="AU43" s="536"/>
      <c r="AV43" s="536"/>
      <c r="AW43" s="536"/>
      <c r="AX43" s="536"/>
      <c r="AY43" s="536"/>
      <c r="AZ43" s="536"/>
      <c r="BA43" s="536"/>
      <c r="BB43" s="536"/>
      <c r="BC43" s="536"/>
      <c r="BD43" s="536"/>
      <c r="BE43" s="536"/>
      <c r="BF43" s="536"/>
      <c r="BG43" s="536"/>
      <c r="BH43" s="536"/>
      <c r="BI43" s="536"/>
      <c r="BJ43" s="536"/>
      <c r="BK43" s="536"/>
      <c r="BL43" s="536"/>
      <c r="BM43" s="536"/>
      <c r="BO43" s="536">
        <v>18172129194</v>
      </c>
      <c r="BP43" s="536"/>
      <c r="BQ43" s="536"/>
      <c r="BR43" s="536"/>
      <c r="BS43" s="536"/>
      <c r="BT43" s="536"/>
      <c r="BU43" s="536"/>
      <c r="BV43" s="536"/>
      <c r="BW43" s="536"/>
      <c r="BX43" s="536"/>
      <c r="BY43" s="536"/>
      <c r="BZ43" s="536"/>
      <c r="CA43" s="536"/>
      <c r="CB43" s="536"/>
      <c r="CC43" s="536"/>
      <c r="CD43" s="536"/>
      <c r="CE43" s="536"/>
      <c r="CF43" s="536"/>
      <c r="CG43" s="536"/>
      <c r="CH43" s="536"/>
      <c r="CI43" s="536"/>
      <c r="CJ43" s="366"/>
      <c r="CK43" s="366"/>
    </row>
    <row r="48" spans="1:89" ht="18" customHeight="1">
      <c r="A48" s="333" t="s">
        <v>74</v>
      </c>
      <c r="B48" s="333" t="s">
        <v>485</v>
      </c>
    </row>
    <row r="49" spans="1:89" ht="6.75" customHeight="1"/>
    <row r="50" spans="1:89" ht="18" customHeight="1">
      <c r="A50" s="333"/>
      <c r="B50" s="333" t="s">
        <v>3</v>
      </c>
      <c r="AS50" s="526" t="s">
        <v>646</v>
      </c>
      <c r="AT50" s="526"/>
      <c r="AU50" s="526"/>
      <c r="AV50" s="526"/>
      <c r="AW50" s="526"/>
      <c r="AX50" s="526"/>
      <c r="AY50" s="526"/>
      <c r="AZ50" s="526"/>
      <c r="BA50" s="526"/>
      <c r="BB50" s="526"/>
      <c r="BC50" s="526"/>
      <c r="BD50" s="526"/>
      <c r="BE50" s="526"/>
      <c r="BF50" s="526"/>
      <c r="BG50" s="526"/>
      <c r="BH50" s="526"/>
      <c r="BI50" s="526"/>
      <c r="BJ50" s="526"/>
      <c r="BK50" s="526"/>
      <c r="BL50" s="526"/>
      <c r="BM50" s="526"/>
      <c r="BO50" s="526" t="s">
        <v>645</v>
      </c>
      <c r="BP50" s="526"/>
      <c r="BQ50" s="526"/>
      <c r="BR50" s="526"/>
      <c r="BS50" s="526"/>
      <c r="BT50" s="526"/>
      <c r="BU50" s="526"/>
      <c r="BV50" s="526"/>
      <c r="BW50" s="526"/>
      <c r="BX50" s="526"/>
      <c r="BY50" s="526"/>
      <c r="BZ50" s="526"/>
      <c r="CA50" s="526"/>
      <c r="CB50" s="526"/>
      <c r="CC50" s="526"/>
      <c r="CD50" s="526"/>
      <c r="CE50" s="526"/>
      <c r="CF50" s="526"/>
      <c r="CG50" s="526"/>
      <c r="CH50" s="526"/>
      <c r="CI50" s="526"/>
    </row>
    <row r="51" spans="1:89" ht="5.25" customHeight="1">
      <c r="AS51" s="526"/>
      <c r="AT51" s="526"/>
      <c r="AU51" s="526"/>
      <c r="AV51" s="526"/>
      <c r="AW51" s="526"/>
      <c r="AX51" s="526"/>
      <c r="AY51" s="526"/>
      <c r="AZ51" s="526"/>
      <c r="BA51" s="526"/>
      <c r="BB51" s="526"/>
      <c r="BC51" s="526"/>
      <c r="BD51" s="526"/>
      <c r="BE51" s="526"/>
      <c r="BF51" s="526"/>
      <c r="BG51" s="526"/>
      <c r="BH51" s="526"/>
      <c r="BI51" s="526"/>
      <c r="BJ51" s="526"/>
      <c r="BK51" s="526"/>
      <c r="BL51" s="526"/>
      <c r="BM51" s="526"/>
      <c r="BO51" s="526"/>
      <c r="BP51" s="526"/>
      <c r="BQ51" s="526"/>
      <c r="BR51" s="526"/>
      <c r="BS51" s="526"/>
      <c r="BT51" s="526"/>
      <c r="BU51" s="526"/>
      <c r="BV51" s="526"/>
      <c r="BW51" s="526"/>
      <c r="BX51" s="526"/>
      <c r="BY51" s="526"/>
      <c r="BZ51" s="526"/>
      <c r="CA51" s="526"/>
      <c r="CB51" s="526"/>
      <c r="CC51" s="526"/>
      <c r="CD51" s="526"/>
      <c r="CE51" s="526"/>
      <c r="CF51" s="526"/>
      <c r="CG51" s="526"/>
      <c r="CH51" s="526"/>
      <c r="CI51" s="526"/>
    </row>
    <row r="52" spans="1:89" s="347" customFormat="1" ht="18" customHeight="1">
      <c r="B52" s="347" t="s">
        <v>352</v>
      </c>
      <c r="AS52" s="560">
        <v>1211861000</v>
      </c>
      <c r="AT52" s="560"/>
      <c r="AU52" s="560"/>
      <c r="AV52" s="560"/>
      <c r="AW52" s="560"/>
      <c r="AX52" s="560"/>
      <c r="AY52" s="560"/>
      <c r="AZ52" s="560"/>
      <c r="BA52" s="560"/>
      <c r="BB52" s="560"/>
      <c r="BC52" s="560"/>
      <c r="BD52" s="560"/>
      <c r="BE52" s="560"/>
      <c r="BF52" s="560"/>
      <c r="BG52" s="560"/>
      <c r="BH52" s="560"/>
      <c r="BI52" s="560"/>
      <c r="BJ52" s="560"/>
      <c r="BK52" s="560"/>
      <c r="BL52" s="560"/>
      <c r="BM52" s="560"/>
      <c r="BO52" s="560">
        <v>1211861000</v>
      </c>
      <c r="BP52" s="560"/>
      <c r="BQ52" s="560"/>
      <c r="BR52" s="560"/>
      <c r="BS52" s="560"/>
      <c r="BT52" s="560"/>
      <c r="BU52" s="560"/>
      <c r="BV52" s="560"/>
      <c r="BW52" s="560"/>
      <c r="BX52" s="560"/>
      <c r="BY52" s="560"/>
      <c r="BZ52" s="560"/>
      <c r="CA52" s="560"/>
      <c r="CB52" s="560"/>
      <c r="CC52" s="560"/>
      <c r="CD52" s="560"/>
      <c r="CE52" s="560"/>
      <c r="CF52" s="560"/>
      <c r="CG52" s="560"/>
      <c r="CH52" s="560"/>
      <c r="CI52" s="560"/>
    </row>
    <row r="53" spans="1:89" ht="18" customHeight="1">
      <c r="B53" s="332" t="s">
        <v>353</v>
      </c>
      <c r="AS53" s="526">
        <v>1061861000</v>
      </c>
      <c r="AT53" s="526"/>
      <c r="AU53" s="526"/>
      <c r="AV53" s="526"/>
      <c r="AW53" s="526"/>
      <c r="AX53" s="526"/>
      <c r="AY53" s="526"/>
      <c r="AZ53" s="526"/>
      <c r="BA53" s="526"/>
      <c r="BB53" s="526"/>
      <c r="BC53" s="526"/>
      <c r="BD53" s="526"/>
      <c r="BE53" s="526"/>
      <c r="BF53" s="526"/>
      <c r="BG53" s="526"/>
      <c r="BH53" s="526"/>
      <c r="BI53" s="526"/>
      <c r="BJ53" s="526"/>
      <c r="BK53" s="526"/>
      <c r="BL53" s="526"/>
      <c r="BM53" s="526"/>
      <c r="BO53" s="526">
        <v>1061861000</v>
      </c>
      <c r="BP53" s="526"/>
      <c r="BQ53" s="526"/>
      <c r="BR53" s="526"/>
      <c r="BS53" s="526"/>
      <c r="BT53" s="526"/>
      <c r="BU53" s="526"/>
      <c r="BV53" s="526"/>
      <c r="BW53" s="526"/>
      <c r="BX53" s="526"/>
      <c r="BY53" s="526"/>
      <c r="BZ53" s="526"/>
      <c r="CA53" s="526"/>
      <c r="CB53" s="526"/>
      <c r="CC53" s="526"/>
      <c r="CD53" s="526"/>
      <c r="CE53" s="526"/>
      <c r="CF53" s="526"/>
      <c r="CG53" s="526"/>
      <c r="CH53" s="526"/>
      <c r="CI53" s="526"/>
    </row>
    <row r="54" spans="1:89" ht="18" customHeight="1">
      <c r="B54" s="332" t="s">
        <v>354</v>
      </c>
      <c r="AS54" s="526">
        <v>150000000</v>
      </c>
      <c r="AT54" s="526"/>
      <c r="AU54" s="526"/>
      <c r="AV54" s="526"/>
      <c r="AW54" s="526"/>
      <c r="AX54" s="526"/>
      <c r="AY54" s="526"/>
      <c r="AZ54" s="526"/>
      <c r="BA54" s="526"/>
      <c r="BB54" s="526"/>
      <c r="BC54" s="526"/>
      <c r="BD54" s="526"/>
      <c r="BE54" s="526"/>
      <c r="BF54" s="526"/>
      <c r="BG54" s="526"/>
      <c r="BH54" s="526"/>
      <c r="BI54" s="526"/>
      <c r="BJ54" s="526"/>
      <c r="BK54" s="526"/>
      <c r="BL54" s="526"/>
      <c r="BM54" s="526"/>
      <c r="BO54" s="526">
        <v>150000000</v>
      </c>
      <c r="BP54" s="526"/>
      <c r="BQ54" s="526"/>
      <c r="BR54" s="526"/>
      <c r="BS54" s="526"/>
      <c r="BT54" s="526"/>
      <c r="BU54" s="526"/>
      <c r="BV54" s="526"/>
      <c r="BW54" s="526"/>
      <c r="BX54" s="526"/>
      <c r="BY54" s="526"/>
      <c r="BZ54" s="526"/>
      <c r="CA54" s="526"/>
      <c r="CB54" s="526"/>
      <c r="CC54" s="526"/>
      <c r="CD54" s="526"/>
      <c r="CE54" s="526"/>
      <c r="CF54" s="526"/>
      <c r="CG54" s="526"/>
      <c r="CH54" s="526"/>
      <c r="CI54" s="526"/>
    </row>
    <row r="55" spans="1:89" s="333" customFormat="1" ht="18" customHeight="1">
      <c r="B55" s="333" t="s">
        <v>194</v>
      </c>
      <c r="AS55" s="536">
        <v>1211861000</v>
      </c>
      <c r="AT55" s="536"/>
      <c r="AU55" s="536"/>
      <c r="AV55" s="536"/>
      <c r="AW55" s="536"/>
      <c r="AX55" s="536"/>
      <c r="AY55" s="536"/>
      <c r="AZ55" s="536"/>
      <c r="BA55" s="536"/>
      <c r="BB55" s="536"/>
      <c r="BC55" s="536"/>
      <c r="BD55" s="536"/>
      <c r="BE55" s="536"/>
      <c r="BF55" s="536"/>
      <c r="BG55" s="536"/>
      <c r="BH55" s="536"/>
      <c r="BI55" s="536"/>
      <c r="BJ55" s="536"/>
      <c r="BK55" s="536"/>
      <c r="BL55" s="536"/>
      <c r="BM55" s="536"/>
      <c r="BO55" s="536">
        <v>1211861000</v>
      </c>
      <c r="BP55" s="536"/>
      <c r="BQ55" s="536"/>
      <c r="BR55" s="536"/>
      <c r="BS55" s="536"/>
      <c r="BT55" s="536"/>
      <c r="BU55" s="536"/>
      <c r="BV55" s="536"/>
      <c r="BW55" s="536"/>
      <c r="BX55" s="536"/>
      <c r="BY55" s="536"/>
      <c r="BZ55" s="536"/>
      <c r="CA55" s="536"/>
      <c r="CB55" s="536"/>
      <c r="CC55" s="536"/>
      <c r="CD55" s="536"/>
      <c r="CE55" s="536"/>
      <c r="CF55" s="536"/>
      <c r="CG55" s="536"/>
      <c r="CH55" s="536"/>
      <c r="CI55" s="536"/>
      <c r="CJ55" s="366"/>
      <c r="CK55" s="366"/>
    </row>
    <row r="56" spans="1:89" ht="20.100000000000001" customHeight="1"/>
    <row r="57" spans="1:89" ht="18" customHeight="1">
      <c r="A57" s="333" t="s">
        <v>102</v>
      </c>
      <c r="B57" s="333" t="s">
        <v>355</v>
      </c>
    </row>
    <row r="58" spans="1:89" ht="18" customHeight="1">
      <c r="K58" s="531" t="s">
        <v>646</v>
      </c>
      <c r="L58" s="532"/>
      <c r="M58" s="532"/>
      <c r="N58" s="532"/>
      <c r="O58" s="532"/>
      <c r="P58" s="532"/>
      <c r="Q58" s="532"/>
      <c r="R58" s="532"/>
      <c r="S58" s="532"/>
      <c r="T58" s="532"/>
      <c r="U58" s="532"/>
      <c r="V58" s="532"/>
      <c r="W58" s="532"/>
      <c r="X58" s="532"/>
      <c r="Y58" s="532"/>
      <c r="Z58" s="532"/>
      <c r="AA58" s="532"/>
      <c r="AB58" s="532"/>
      <c r="AC58" s="532"/>
      <c r="AD58" s="532"/>
      <c r="AE58" s="532"/>
      <c r="AF58" s="532"/>
      <c r="AG58" s="532"/>
      <c r="AH58" s="532"/>
      <c r="AI58" s="532"/>
      <c r="AJ58" s="532"/>
      <c r="AK58" s="532"/>
      <c r="AL58" s="532"/>
      <c r="AM58" s="532"/>
      <c r="AN58" s="532"/>
      <c r="AO58" s="532"/>
      <c r="AP58" s="532"/>
      <c r="AQ58" s="532"/>
      <c r="AR58" s="532"/>
      <c r="AS58" s="532"/>
      <c r="AT58" s="532"/>
      <c r="AU58" s="532"/>
      <c r="AV58" s="532"/>
      <c r="AX58" s="531" t="s">
        <v>645</v>
      </c>
      <c r="AY58" s="532"/>
      <c r="AZ58" s="532"/>
      <c r="BA58" s="532"/>
      <c r="BB58" s="532"/>
      <c r="BC58" s="532"/>
      <c r="BD58" s="532"/>
      <c r="BE58" s="532"/>
      <c r="BF58" s="532"/>
      <c r="BG58" s="532"/>
      <c r="BH58" s="532"/>
      <c r="BI58" s="532"/>
      <c r="BJ58" s="532"/>
      <c r="BK58" s="532"/>
      <c r="BL58" s="532"/>
      <c r="BM58" s="532"/>
      <c r="BN58" s="532"/>
      <c r="BO58" s="532"/>
      <c r="BP58" s="532"/>
      <c r="BQ58" s="532"/>
      <c r="BR58" s="532"/>
      <c r="BS58" s="532"/>
      <c r="BT58" s="532"/>
      <c r="BU58" s="532"/>
      <c r="BV58" s="532"/>
      <c r="BW58" s="532"/>
      <c r="BX58" s="532"/>
      <c r="BY58" s="532"/>
      <c r="BZ58" s="532"/>
      <c r="CA58" s="532"/>
      <c r="CB58" s="532"/>
      <c r="CC58" s="532"/>
      <c r="CD58" s="532"/>
      <c r="CE58" s="532"/>
      <c r="CF58" s="532"/>
      <c r="CG58" s="532"/>
      <c r="CH58" s="532"/>
      <c r="CI58" s="532"/>
    </row>
    <row r="59" spans="1:89" s="397" customFormat="1" ht="27" customHeight="1">
      <c r="K59" s="561" t="s">
        <v>346</v>
      </c>
      <c r="L59" s="561"/>
      <c r="M59" s="561"/>
      <c r="N59" s="561"/>
      <c r="O59" s="561"/>
      <c r="P59" s="561"/>
      <c r="Q59" s="561"/>
      <c r="R59" s="561"/>
      <c r="S59" s="561"/>
      <c r="T59" s="561"/>
      <c r="U59" s="561"/>
      <c r="V59" s="561"/>
      <c r="W59" s="561"/>
      <c r="X59" s="561"/>
      <c r="Y59" s="561"/>
      <c r="Z59" s="561"/>
      <c r="AA59" s="561"/>
      <c r="AB59" s="561"/>
      <c r="AC59" s="561"/>
      <c r="AD59" s="561" t="s">
        <v>428</v>
      </c>
      <c r="AE59" s="561"/>
      <c r="AF59" s="561"/>
      <c r="AG59" s="561"/>
      <c r="AH59" s="561"/>
      <c r="AI59" s="561"/>
      <c r="AJ59" s="561"/>
      <c r="AK59" s="561"/>
      <c r="AL59" s="561"/>
      <c r="AM59" s="561"/>
      <c r="AN59" s="561"/>
      <c r="AO59" s="561"/>
      <c r="AP59" s="561"/>
      <c r="AQ59" s="561"/>
      <c r="AR59" s="561"/>
      <c r="AS59" s="561"/>
      <c r="AT59" s="561"/>
      <c r="AU59" s="561"/>
      <c r="AV59" s="561"/>
      <c r="AW59" s="398"/>
      <c r="AX59" s="561" t="s">
        <v>346</v>
      </c>
      <c r="AY59" s="561"/>
      <c r="AZ59" s="561"/>
      <c r="BA59" s="561"/>
      <c r="BB59" s="561"/>
      <c r="BC59" s="561"/>
      <c r="BD59" s="561"/>
      <c r="BE59" s="561"/>
      <c r="BF59" s="561"/>
      <c r="BG59" s="561"/>
      <c r="BH59" s="561"/>
      <c r="BI59" s="561"/>
      <c r="BJ59" s="561"/>
      <c r="BK59" s="561"/>
      <c r="BL59" s="561"/>
      <c r="BM59" s="561"/>
      <c r="BN59" s="561"/>
      <c r="BO59" s="561"/>
      <c r="BP59" s="561"/>
      <c r="BQ59" s="561" t="s">
        <v>428</v>
      </c>
      <c r="BR59" s="561"/>
      <c r="BS59" s="561"/>
      <c r="BT59" s="561"/>
      <c r="BU59" s="561"/>
      <c r="BV59" s="561"/>
      <c r="BW59" s="561"/>
      <c r="BX59" s="561"/>
      <c r="BY59" s="561"/>
      <c r="BZ59" s="561"/>
      <c r="CA59" s="561"/>
      <c r="CB59" s="561"/>
      <c r="CC59" s="561"/>
      <c r="CD59" s="561"/>
      <c r="CE59" s="561"/>
      <c r="CF59" s="561"/>
      <c r="CG59" s="561"/>
      <c r="CH59" s="561"/>
      <c r="CI59" s="561"/>
    </row>
    <row r="60" spans="1:89" ht="4.5" customHeight="1">
      <c r="K60" s="368"/>
      <c r="L60" s="368"/>
      <c r="M60" s="368"/>
      <c r="N60" s="368"/>
      <c r="O60" s="368"/>
      <c r="P60" s="368"/>
      <c r="Q60" s="368"/>
      <c r="R60" s="368"/>
      <c r="S60" s="368"/>
      <c r="T60" s="368"/>
      <c r="U60" s="368"/>
      <c r="V60" s="368"/>
      <c r="W60" s="368"/>
      <c r="X60" s="368"/>
      <c r="Y60" s="368"/>
      <c r="Z60" s="368"/>
      <c r="AA60" s="368"/>
      <c r="AB60" s="368"/>
      <c r="AC60" s="368"/>
      <c r="AD60" s="368"/>
      <c r="AE60" s="368"/>
      <c r="AF60" s="368"/>
      <c r="AG60" s="368"/>
      <c r="AH60" s="368"/>
      <c r="AI60" s="368"/>
      <c r="AJ60" s="368"/>
      <c r="AK60" s="368"/>
      <c r="AL60" s="368"/>
      <c r="AM60" s="368"/>
      <c r="AN60" s="368"/>
      <c r="AO60" s="368"/>
      <c r="AP60" s="368"/>
      <c r="AQ60" s="368"/>
      <c r="AR60" s="368"/>
      <c r="AS60" s="368"/>
      <c r="AT60" s="368"/>
      <c r="AU60" s="368"/>
      <c r="AV60" s="368"/>
      <c r="AX60" s="368"/>
      <c r="AY60" s="368"/>
      <c r="AZ60" s="368"/>
      <c r="BA60" s="368"/>
      <c r="BB60" s="368"/>
      <c r="BC60" s="368"/>
      <c r="BD60" s="368"/>
      <c r="BE60" s="368"/>
      <c r="BF60" s="368"/>
      <c r="BG60" s="368"/>
      <c r="BH60" s="368"/>
      <c r="BI60" s="368"/>
      <c r="BJ60" s="368"/>
      <c r="BK60" s="368"/>
      <c r="BL60" s="368"/>
      <c r="BM60" s="368"/>
      <c r="BN60" s="368"/>
      <c r="BO60" s="368"/>
      <c r="BP60" s="368"/>
      <c r="BQ60" s="368"/>
      <c r="BR60" s="368"/>
      <c r="BS60" s="368"/>
      <c r="BT60" s="368"/>
      <c r="BU60" s="368"/>
      <c r="BV60" s="368"/>
      <c r="BW60" s="368"/>
      <c r="BX60" s="368"/>
      <c r="BY60" s="368"/>
      <c r="BZ60" s="368"/>
      <c r="CA60" s="368"/>
      <c r="CB60" s="368"/>
      <c r="CC60" s="368"/>
      <c r="CD60" s="368"/>
      <c r="CE60" s="368"/>
      <c r="CF60" s="368"/>
      <c r="CG60" s="368"/>
      <c r="CH60" s="368"/>
      <c r="CI60" s="368"/>
    </row>
    <row r="61" spans="1:89" s="370" customFormat="1" ht="18" customHeight="1">
      <c r="B61" s="370" t="s">
        <v>356</v>
      </c>
      <c r="K61" s="523">
        <v>2243162290</v>
      </c>
      <c r="L61" s="523"/>
      <c r="M61" s="523"/>
      <c r="N61" s="523"/>
      <c r="O61" s="523"/>
      <c r="P61" s="523"/>
      <c r="Q61" s="523"/>
      <c r="R61" s="523"/>
      <c r="S61" s="523"/>
      <c r="T61" s="523"/>
      <c r="U61" s="523"/>
      <c r="V61" s="523"/>
      <c r="W61" s="523"/>
      <c r="X61" s="523"/>
      <c r="Y61" s="523"/>
      <c r="Z61" s="523"/>
      <c r="AA61" s="523"/>
      <c r="AB61" s="523"/>
      <c r="AC61" s="523"/>
      <c r="AD61" s="523">
        <v>575429054.6500001</v>
      </c>
      <c r="AE61" s="523"/>
      <c r="AF61" s="523"/>
      <c r="AG61" s="523"/>
      <c r="AH61" s="523"/>
      <c r="AI61" s="523"/>
      <c r="AJ61" s="523"/>
      <c r="AK61" s="523"/>
      <c r="AL61" s="523"/>
      <c r="AM61" s="523"/>
      <c r="AN61" s="523"/>
      <c r="AO61" s="523"/>
      <c r="AP61" s="523"/>
      <c r="AQ61" s="523"/>
      <c r="AR61" s="523"/>
      <c r="AS61" s="523"/>
      <c r="AT61" s="523"/>
      <c r="AU61" s="523"/>
      <c r="AV61" s="523"/>
      <c r="AW61" s="388"/>
      <c r="AX61" s="523">
        <v>2396719393</v>
      </c>
      <c r="AY61" s="523"/>
      <c r="AZ61" s="523"/>
      <c r="BA61" s="523"/>
      <c r="BB61" s="523"/>
      <c r="BC61" s="523"/>
      <c r="BD61" s="523"/>
      <c r="BE61" s="523"/>
      <c r="BF61" s="523"/>
      <c r="BG61" s="523"/>
      <c r="BH61" s="523"/>
      <c r="BI61" s="523"/>
      <c r="BJ61" s="523"/>
      <c r="BK61" s="523"/>
      <c r="BL61" s="523"/>
      <c r="BM61" s="523"/>
      <c r="BN61" s="523"/>
      <c r="BO61" s="523"/>
      <c r="BP61" s="523"/>
      <c r="BQ61" s="523">
        <v>842467638</v>
      </c>
      <c r="BR61" s="523"/>
      <c r="BS61" s="523"/>
      <c r="BT61" s="523"/>
      <c r="BU61" s="523"/>
      <c r="BV61" s="523"/>
      <c r="BW61" s="523"/>
      <c r="BX61" s="523"/>
      <c r="BY61" s="523"/>
      <c r="BZ61" s="523"/>
      <c r="CA61" s="523"/>
      <c r="CB61" s="523"/>
      <c r="CC61" s="523"/>
      <c r="CD61" s="523"/>
      <c r="CE61" s="523"/>
      <c r="CF61" s="523"/>
      <c r="CG61" s="523"/>
      <c r="CH61" s="523"/>
      <c r="CI61" s="523"/>
      <c r="CJ61" s="350"/>
      <c r="CK61" s="350"/>
    </row>
    <row r="62" spans="1:89" s="348" customFormat="1" ht="27" customHeight="1">
      <c r="B62" s="565" t="s">
        <v>435</v>
      </c>
      <c r="C62" s="565"/>
      <c r="D62" s="565"/>
      <c r="E62" s="565"/>
      <c r="F62" s="565"/>
      <c r="G62" s="565"/>
      <c r="H62" s="565"/>
      <c r="I62" s="565"/>
      <c r="J62" s="565"/>
      <c r="K62" s="519">
        <v>1943968325</v>
      </c>
      <c r="L62" s="519"/>
      <c r="M62" s="519"/>
      <c r="N62" s="519"/>
      <c r="O62" s="519"/>
      <c r="P62" s="519"/>
      <c r="Q62" s="519"/>
      <c r="R62" s="519"/>
      <c r="S62" s="519"/>
      <c r="T62" s="519"/>
      <c r="U62" s="519"/>
      <c r="V62" s="519"/>
      <c r="W62" s="519"/>
      <c r="X62" s="519"/>
      <c r="Y62" s="519"/>
      <c r="Z62" s="519"/>
      <c r="AA62" s="519"/>
      <c r="AB62" s="519"/>
      <c r="AC62" s="519"/>
      <c r="AD62" s="519">
        <v>575429054.6500001</v>
      </c>
      <c r="AE62" s="519"/>
      <c r="AF62" s="519"/>
      <c r="AG62" s="519"/>
      <c r="AH62" s="519"/>
      <c r="AI62" s="519"/>
      <c r="AJ62" s="519"/>
      <c r="AK62" s="519"/>
      <c r="AL62" s="519"/>
      <c r="AM62" s="519"/>
      <c r="AN62" s="519"/>
      <c r="AO62" s="519"/>
      <c r="AP62" s="519"/>
      <c r="AQ62" s="519"/>
      <c r="AR62" s="519"/>
      <c r="AS62" s="519"/>
      <c r="AT62" s="519"/>
      <c r="AU62" s="519"/>
      <c r="AV62" s="519"/>
      <c r="AW62" s="387"/>
      <c r="AX62" s="519">
        <v>2097525428</v>
      </c>
      <c r="AY62" s="519"/>
      <c r="AZ62" s="519"/>
      <c r="BA62" s="519"/>
      <c r="BB62" s="519"/>
      <c r="BC62" s="519"/>
      <c r="BD62" s="519"/>
      <c r="BE62" s="519"/>
      <c r="BF62" s="519"/>
      <c r="BG62" s="519"/>
      <c r="BH62" s="519"/>
      <c r="BI62" s="519"/>
      <c r="BJ62" s="519"/>
      <c r="BK62" s="519"/>
      <c r="BL62" s="519"/>
      <c r="BM62" s="519"/>
      <c r="BN62" s="519"/>
      <c r="BO62" s="519"/>
      <c r="BP62" s="519"/>
      <c r="BQ62" s="519">
        <v>842467638</v>
      </c>
      <c r="BR62" s="519"/>
      <c r="BS62" s="519"/>
      <c r="BT62" s="519"/>
      <c r="BU62" s="519"/>
      <c r="BV62" s="519"/>
      <c r="BW62" s="519"/>
      <c r="BX62" s="519"/>
      <c r="BY62" s="519"/>
      <c r="BZ62" s="519"/>
      <c r="CA62" s="519"/>
      <c r="CB62" s="519"/>
      <c r="CC62" s="519"/>
      <c r="CD62" s="519"/>
      <c r="CE62" s="519"/>
      <c r="CF62" s="519"/>
      <c r="CG62" s="519"/>
      <c r="CH62" s="519"/>
      <c r="CI62" s="519"/>
      <c r="CJ62" s="425"/>
      <c r="CK62" s="425"/>
    </row>
    <row r="63" spans="1:89" s="348" customFormat="1" ht="27" customHeight="1">
      <c r="B63" s="565" t="s">
        <v>434</v>
      </c>
      <c r="C63" s="565"/>
      <c r="D63" s="565"/>
      <c r="E63" s="565"/>
      <c r="F63" s="565"/>
      <c r="G63" s="565"/>
      <c r="H63" s="565"/>
      <c r="I63" s="565"/>
      <c r="J63" s="565"/>
      <c r="K63" s="519">
        <v>299193965</v>
      </c>
      <c r="L63" s="519"/>
      <c r="M63" s="519"/>
      <c r="N63" s="519"/>
      <c r="O63" s="519"/>
      <c r="P63" s="519"/>
      <c r="Q63" s="519"/>
      <c r="R63" s="519"/>
      <c r="S63" s="519"/>
      <c r="T63" s="519"/>
      <c r="U63" s="519"/>
      <c r="V63" s="519"/>
      <c r="W63" s="519"/>
      <c r="X63" s="519"/>
      <c r="Y63" s="519"/>
      <c r="Z63" s="519"/>
      <c r="AA63" s="519"/>
      <c r="AB63" s="519"/>
      <c r="AC63" s="519"/>
      <c r="AD63" s="519">
        <v>0</v>
      </c>
      <c r="AE63" s="519"/>
      <c r="AF63" s="519"/>
      <c r="AG63" s="519"/>
      <c r="AH63" s="519"/>
      <c r="AI63" s="519"/>
      <c r="AJ63" s="519"/>
      <c r="AK63" s="519"/>
      <c r="AL63" s="519"/>
      <c r="AM63" s="519"/>
      <c r="AN63" s="519"/>
      <c r="AO63" s="519"/>
      <c r="AP63" s="519"/>
      <c r="AQ63" s="519"/>
      <c r="AR63" s="519"/>
      <c r="AS63" s="519"/>
      <c r="AT63" s="519"/>
      <c r="AU63" s="519"/>
      <c r="AV63" s="519"/>
      <c r="AW63" s="369"/>
      <c r="AX63" s="519">
        <v>299193965</v>
      </c>
      <c r="AY63" s="519"/>
      <c r="AZ63" s="519"/>
      <c r="BA63" s="519"/>
      <c r="BB63" s="519"/>
      <c r="BC63" s="519"/>
      <c r="BD63" s="519"/>
      <c r="BE63" s="519"/>
      <c r="BF63" s="519"/>
      <c r="BG63" s="519"/>
      <c r="BH63" s="519"/>
      <c r="BI63" s="519"/>
      <c r="BJ63" s="519"/>
      <c r="BK63" s="519"/>
      <c r="BL63" s="519"/>
      <c r="BM63" s="519"/>
      <c r="BN63" s="519"/>
      <c r="BO63" s="519"/>
      <c r="BP63" s="519"/>
      <c r="BQ63" s="519">
        <v>0</v>
      </c>
      <c r="BR63" s="519"/>
      <c r="BS63" s="519"/>
      <c r="BT63" s="519"/>
      <c r="BU63" s="519"/>
      <c r="BV63" s="519"/>
      <c r="BW63" s="519"/>
      <c r="BX63" s="519"/>
      <c r="BY63" s="519"/>
      <c r="BZ63" s="519"/>
      <c r="CA63" s="519"/>
      <c r="CB63" s="519"/>
      <c r="CC63" s="519"/>
      <c r="CD63" s="519"/>
      <c r="CE63" s="519"/>
      <c r="CF63" s="519"/>
      <c r="CG63" s="519"/>
      <c r="CH63" s="519"/>
      <c r="CI63" s="519"/>
    </row>
    <row r="64" spans="1:89" s="348" customFormat="1" ht="18" customHeight="1">
      <c r="B64" s="370" t="s">
        <v>194</v>
      </c>
      <c r="C64" s="370"/>
      <c r="D64" s="370"/>
      <c r="E64" s="370"/>
      <c r="F64" s="370"/>
      <c r="G64" s="370"/>
      <c r="H64" s="370"/>
      <c r="I64" s="370"/>
      <c r="J64" s="370"/>
      <c r="K64" s="521">
        <v>2243162290</v>
      </c>
      <c r="L64" s="521"/>
      <c r="M64" s="521"/>
      <c r="N64" s="521"/>
      <c r="O64" s="521"/>
      <c r="P64" s="521"/>
      <c r="Q64" s="521"/>
      <c r="R64" s="521"/>
      <c r="S64" s="521"/>
      <c r="T64" s="521"/>
      <c r="U64" s="521"/>
      <c r="V64" s="521"/>
      <c r="W64" s="521"/>
      <c r="X64" s="521"/>
      <c r="Y64" s="521"/>
      <c r="Z64" s="521"/>
      <c r="AA64" s="521"/>
      <c r="AB64" s="521"/>
      <c r="AC64" s="521"/>
      <c r="AD64" s="521">
        <v>575429054.6500001</v>
      </c>
      <c r="AE64" s="521"/>
      <c r="AF64" s="521"/>
      <c r="AG64" s="521"/>
      <c r="AH64" s="521"/>
      <c r="AI64" s="521"/>
      <c r="AJ64" s="521"/>
      <c r="AK64" s="521"/>
      <c r="AL64" s="521"/>
      <c r="AM64" s="521"/>
      <c r="AN64" s="521"/>
      <c r="AO64" s="521"/>
      <c r="AP64" s="521"/>
      <c r="AQ64" s="521"/>
      <c r="AR64" s="521"/>
      <c r="AS64" s="521"/>
      <c r="AT64" s="521"/>
      <c r="AU64" s="521"/>
      <c r="AV64" s="521"/>
      <c r="AW64" s="350"/>
      <c r="AX64" s="521">
        <v>2396719393</v>
      </c>
      <c r="AY64" s="521"/>
      <c r="AZ64" s="521"/>
      <c r="BA64" s="521"/>
      <c r="BB64" s="521"/>
      <c r="BC64" s="521"/>
      <c r="BD64" s="521"/>
      <c r="BE64" s="521"/>
      <c r="BF64" s="521"/>
      <c r="BG64" s="521"/>
      <c r="BH64" s="521"/>
      <c r="BI64" s="521"/>
      <c r="BJ64" s="521"/>
      <c r="BK64" s="521"/>
      <c r="BL64" s="521"/>
      <c r="BM64" s="521"/>
      <c r="BN64" s="521"/>
      <c r="BO64" s="521"/>
      <c r="BP64" s="521"/>
      <c r="BQ64" s="521">
        <v>842467638</v>
      </c>
      <c r="BR64" s="521"/>
      <c r="BS64" s="521"/>
      <c r="BT64" s="521"/>
      <c r="BU64" s="521"/>
      <c r="BV64" s="521"/>
      <c r="BW64" s="521"/>
      <c r="BX64" s="521"/>
      <c r="BY64" s="521"/>
      <c r="BZ64" s="521"/>
      <c r="CA64" s="521"/>
      <c r="CB64" s="521"/>
      <c r="CC64" s="521"/>
      <c r="CD64" s="521"/>
      <c r="CE64" s="521"/>
      <c r="CF64" s="521"/>
      <c r="CG64" s="521"/>
      <c r="CH64" s="521"/>
      <c r="CI64" s="521"/>
    </row>
    <row r="66" spans="1:88" ht="18" customHeight="1">
      <c r="B66" s="347" t="s">
        <v>357</v>
      </c>
    </row>
    <row r="67" spans="1:88" ht="27" customHeight="1">
      <c r="I67" s="519"/>
      <c r="J67" s="519"/>
      <c r="K67" s="519"/>
      <c r="L67" s="519"/>
      <c r="M67" s="519"/>
      <c r="N67" s="519"/>
      <c r="O67" s="519"/>
      <c r="P67" s="519"/>
      <c r="Q67" s="519"/>
      <c r="R67" s="519"/>
      <c r="S67" s="519"/>
      <c r="T67" s="519"/>
      <c r="U67" s="519"/>
      <c r="V67" s="519"/>
      <c r="W67" s="519"/>
      <c r="X67" s="519"/>
      <c r="Y67" s="519"/>
      <c r="Z67" s="519"/>
      <c r="AA67" s="519"/>
      <c r="AC67" s="519" t="s">
        <v>429</v>
      </c>
      <c r="AD67" s="519"/>
      <c r="AE67" s="519"/>
      <c r="AF67" s="519"/>
      <c r="AG67" s="519"/>
      <c r="AH67" s="519"/>
      <c r="AI67" s="519"/>
      <c r="AJ67" s="519"/>
      <c r="AK67" s="519"/>
      <c r="AL67" s="519"/>
      <c r="AM67" s="519"/>
      <c r="AN67" s="519"/>
      <c r="AO67" s="519"/>
      <c r="AP67" s="519"/>
      <c r="AQ67" s="519"/>
      <c r="AR67" s="519"/>
      <c r="AS67" s="519"/>
      <c r="AT67" s="519"/>
      <c r="AU67" s="519"/>
      <c r="AW67" s="519" t="s">
        <v>430</v>
      </c>
      <c r="AX67" s="519"/>
      <c r="AY67" s="519"/>
      <c r="AZ67" s="519"/>
      <c r="BA67" s="519"/>
      <c r="BB67" s="519"/>
      <c r="BC67" s="519"/>
      <c r="BD67" s="519"/>
      <c r="BE67" s="519"/>
      <c r="BF67" s="519"/>
      <c r="BG67" s="519"/>
      <c r="BH67" s="519"/>
      <c r="BI67" s="519"/>
      <c r="BJ67" s="519"/>
      <c r="BK67" s="519"/>
      <c r="BL67" s="519"/>
      <c r="BM67" s="519"/>
      <c r="BN67" s="519"/>
      <c r="BO67" s="519"/>
      <c r="BQ67" s="523" t="s">
        <v>194</v>
      </c>
      <c r="BR67" s="523"/>
      <c r="BS67" s="523"/>
      <c r="BT67" s="523"/>
      <c r="BU67" s="523"/>
      <c r="BV67" s="523"/>
      <c r="BW67" s="523"/>
      <c r="BX67" s="523"/>
      <c r="BY67" s="523"/>
      <c r="BZ67" s="523"/>
      <c r="CA67" s="523"/>
      <c r="CB67" s="523"/>
      <c r="CC67" s="523"/>
      <c r="CD67" s="523"/>
      <c r="CE67" s="523"/>
      <c r="CF67" s="523"/>
      <c r="CG67" s="523"/>
      <c r="CH67" s="523"/>
      <c r="CI67" s="523"/>
    </row>
    <row r="68" spans="1:88" ht="18" customHeight="1">
      <c r="B68" s="332" t="s">
        <v>280</v>
      </c>
      <c r="I68" s="519"/>
      <c r="J68" s="519"/>
      <c r="K68" s="519"/>
      <c r="L68" s="519"/>
      <c r="M68" s="519"/>
      <c r="N68" s="519"/>
      <c r="O68" s="519"/>
      <c r="P68" s="519"/>
      <c r="Q68" s="519"/>
      <c r="R68" s="519"/>
      <c r="S68" s="519"/>
      <c r="T68" s="519"/>
      <c r="U68" s="519"/>
      <c r="V68" s="519"/>
      <c r="W68" s="519"/>
      <c r="X68" s="519"/>
      <c r="Y68" s="519"/>
      <c r="Z68" s="519"/>
      <c r="AA68" s="519"/>
      <c r="AC68" s="519">
        <v>-1554251755</v>
      </c>
      <c r="AD68" s="519"/>
      <c r="AE68" s="519"/>
      <c r="AF68" s="519"/>
      <c r="AG68" s="519"/>
      <c r="AH68" s="519"/>
      <c r="AI68" s="519"/>
      <c r="AJ68" s="519"/>
      <c r="AK68" s="519"/>
      <c r="AL68" s="519"/>
      <c r="AM68" s="519"/>
      <c r="AN68" s="519"/>
      <c r="AO68" s="519"/>
      <c r="AP68" s="519"/>
      <c r="AQ68" s="519"/>
      <c r="AR68" s="519"/>
      <c r="AS68" s="519"/>
      <c r="AT68" s="519"/>
      <c r="AU68" s="519"/>
      <c r="AW68" s="519">
        <v>0</v>
      </c>
      <c r="AX68" s="519"/>
      <c r="AY68" s="519"/>
      <c r="AZ68" s="519"/>
      <c r="BA68" s="519"/>
      <c r="BB68" s="519"/>
      <c r="BC68" s="519"/>
      <c r="BD68" s="519"/>
      <c r="BE68" s="519"/>
      <c r="BF68" s="519"/>
      <c r="BG68" s="519"/>
      <c r="BH68" s="519"/>
      <c r="BI68" s="519"/>
      <c r="BJ68" s="519"/>
      <c r="BK68" s="519"/>
      <c r="BL68" s="519"/>
      <c r="BM68" s="519"/>
      <c r="BN68" s="519"/>
      <c r="BO68" s="519"/>
      <c r="BQ68" s="519">
        <v>-1554251755</v>
      </c>
      <c r="BR68" s="519"/>
      <c r="BS68" s="519"/>
      <c r="BT68" s="519"/>
      <c r="BU68" s="519"/>
      <c r="BV68" s="519"/>
      <c r="BW68" s="519"/>
      <c r="BX68" s="519"/>
      <c r="BY68" s="519"/>
      <c r="BZ68" s="519"/>
      <c r="CA68" s="519"/>
      <c r="CB68" s="519"/>
      <c r="CC68" s="519"/>
      <c r="CD68" s="519"/>
      <c r="CE68" s="519"/>
      <c r="CF68" s="519"/>
      <c r="CG68" s="519"/>
      <c r="CH68" s="519"/>
      <c r="CI68" s="519"/>
    </row>
    <row r="69" spans="1:88" ht="18" customHeight="1">
      <c r="B69" s="332" t="s">
        <v>206</v>
      </c>
      <c r="I69" s="481"/>
      <c r="J69" s="481"/>
      <c r="K69" s="481"/>
      <c r="L69" s="481"/>
      <c r="M69" s="481"/>
      <c r="N69" s="481"/>
      <c r="O69" s="481"/>
      <c r="P69" s="481"/>
      <c r="Q69" s="481"/>
      <c r="R69" s="481"/>
      <c r="S69" s="481"/>
      <c r="T69" s="481"/>
      <c r="U69" s="481"/>
      <c r="V69" s="481"/>
      <c r="W69" s="481"/>
      <c r="X69" s="481"/>
      <c r="Y69" s="481"/>
      <c r="Z69" s="481"/>
      <c r="AA69" s="481"/>
      <c r="AC69" s="519">
        <v>-179245239</v>
      </c>
      <c r="AD69" s="519"/>
      <c r="AE69" s="519"/>
      <c r="AF69" s="519"/>
      <c r="AG69" s="519"/>
      <c r="AH69" s="519"/>
      <c r="AI69" s="519"/>
      <c r="AJ69" s="519"/>
      <c r="AK69" s="519"/>
      <c r="AL69" s="519"/>
      <c r="AM69" s="519"/>
      <c r="AN69" s="519"/>
      <c r="AO69" s="519"/>
      <c r="AP69" s="519"/>
      <c r="AQ69" s="519"/>
      <c r="AR69" s="519"/>
      <c r="AS69" s="519"/>
      <c r="AT69" s="519"/>
      <c r="AU69" s="519"/>
      <c r="AW69" s="519">
        <v>0</v>
      </c>
      <c r="AX69" s="519"/>
      <c r="AY69" s="519"/>
      <c r="AZ69" s="519"/>
      <c r="BA69" s="519"/>
      <c r="BB69" s="519"/>
      <c r="BC69" s="519"/>
      <c r="BD69" s="519"/>
      <c r="BE69" s="519"/>
      <c r="BF69" s="519"/>
      <c r="BG69" s="519"/>
      <c r="BH69" s="519"/>
      <c r="BI69" s="519"/>
      <c r="BJ69" s="519"/>
      <c r="BK69" s="519"/>
      <c r="BL69" s="519"/>
      <c r="BM69" s="519"/>
      <c r="BN69" s="519"/>
      <c r="BO69" s="519"/>
      <c r="BQ69" s="519">
        <v>-179245239</v>
      </c>
      <c r="BR69" s="519"/>
      <c r="BS69" s="519"/>
      <c r="BT69" s="519"/>
      <c r="BU69" s="519"/>
      <c r="BV69" s="519"/>
      <c r="BW69" s="519"/>
      <c r="BX69" s="519"/>
      <c r="BY69" s="519"/>
      <c r="BZ69" s="519"/>
      <c r="CA69" s="519"/>
      <c r="CB69" s="519"/>
      <c r="CC69" s="519"/>
      <c r="CD69" s="519"/>
      <c r="CE69" s="519"/>
      <c r="CF69" s="519"/>
      <c r="CG69" s="519"/>
      <c r="CH69" s="519"/>
      <c r="CI69" s="519"/>
    </row>
    <row r="70" spans="1:88" ht="18" customHeight="1">
      <c r="B70" s="332" t="s">
        <v>207</v>
      </c>
      <c r="I70" s="519"/>
      <c r="J70" s="519"/>
      <c r="K70" s="519"/>
      <c r="L70" s="519"/>
      <c r="M70" s="519"/>
      <c r="N70" s="519"/>
      <c r="O70" s="519"/>
      <c r="P70" s="519"/>
      <c r="Q70" s="519"/>
      <c r="R70" s="519"/>
      <c r="S70" s="519"/>
      <c r="T70" s="519"/>
      <c r="U70" s="519"/>
      <c r="V70" s="519"/>
      <c r="W70" s="519"/>
      <c r="X70" s="519"/>
      <c r="Y70" s="519"/>
      <c r="Z70" s="519"/>
      <c r="AA70" s="519"/>
      <c r="AC70" s="519">
        <v>65763759</v>
      </c>
      <c r="AD70" s="519"/>
      <c r="AE70" s="519"/>
      <c r="AF70" s="519"/>
      <c r="AG70" s="519"/>
      <c r="AH70" s="519"/>
      <c r="AI70" s="519"/>
      <c r="AJ70" s="519"/>
      <c r="AK70" s="519"/>
      <c r="AL70" s="519"/>
      <c r="AM70" s="519"/>
      <c r="AN70" s="519"/>
      <c r="AO70" s="519"/>
      <c r="AP70" s="519"/>
      <c r="AQ70" s="519"/>
      <c r="AR70" s="519"/>
      <c r="AS70" s="519"/>
      <c r="AT70" s="519"/>
      <c r="AU70" s="519"/>
      <c r="AW70" s="519">
        <v>0</v>
      </c>
      <c r="AX70" s="519"/>
      <c r="AY70" s="519"/>
      <c r="AZ70" s="519"/>
      <c r="BA70" s="519"/>
      <c r="BB70" s="519"/>
      <c r="BC70" s="519"/>
      <c r="BD70" s="519"/>
      <c r="BE70" s="519"/>
      <c r="BF70" s="519"/>
      <c r="BG70" s="519"/>
      <c r="BH70" s="519"/>
      <c r="BI70" s="519"/>
      <c r="BJ70" s="519"/>
      <c r="BK70" s="519"/>
      <c r="BL70" s="519"/>
      <c r="BM70" s="519"/>
      <c r="BN70" s="519"/>
      <c r="BO70" s="519"/>
      <c r="BQ70" s="519">
        <v>65763759</v>
      </c>
      <c r="BR70" s="519"/>
      <c r="BS70" s="519"/>
      <c r="BT70" s="519"/>
      <c r="BU70" s="519"/>
      <c r="BV70" s="519"/>
      <c r="BW70" s="519"/>
      <c r="BX70" s="519"/>
      <c r="BY70" s="519"/>
      <c r="BZ70" s="519"/>
      <c r="CA70" s="519"/>
      <c r="CB70" s="519"/>
      <c r="CC70" s="519"/>
      <c r="CD70" s="519"/>
      <c r="CE70" s="519"/>
      <c r="CF70" s="519"/>
      <c r="CG70" s="519"/>
      <c r="CH70" s="519"/>
      <c r="CI70" s="519"/>
    </row>
    <row r="71" spans="1:88" ht="18" customHeight="1">
      <c r="B71" s="333" t="s">
        <v>279</v>
      </c>
      <c r="C71" s="333"/>
      <c r="D71" s="333"/>
      <c r="E71" s="333"/>
      <c r="F71" s="333"/>
      <c r="G71" s="333"/>
      <c r="H71" s="333"/>
      <c r="I71" s="523"/>
      <c r="J71" s="523"/>
      <c r="K71" s="523"/>
      <c r="L71" s="523"/>
      <c r="M71" s="523"/>
      <c r="N71" s="523"/>
      <c r="O71" s="523"/>
      <c r="P71" s="523"/>
      <c r="Q71" s="523"/>
      <c r="R71" s="523"/>
      <c r="S71" s="523"/>
      <c r="T71" s="523"/>
      <c r="U71" s="523"/>
      <c r="V71" s="523"/>
      <c r="W71" s="523"/>
      <c r="X71" s="523"/>
      <c r="Y71" s="523"/>
      <c r="Z71" s="523"/>
      <c r="AA71" s="523"/>
      <c r="AB71" s="333"/>
      <c r="AC71" s="521">
        <v>-1667733235</v>
      </c>
      <c r="AD71" s="521"/>
      <c r="AE71" s="521"/>
      <c r="AF71" s="521"/>
      <c r="AG71" s="521"/>
      <c r="AH71" s="521"/>
      <c r="AI71" s="521"/>
      <c r="AJ71" s="521"/>
      <c r="AK71" s="521"/>
      <c r="AL71" s="521"/>
      <c r="AM71" s="521"/>
      <c r="AN71" s="521"/>
      <c r="AO71" s="521"/>
      <c r="AP71" s="521"/>
      <c r="AQ71" s="521"/>
      <c r="AR71" s="521"/>
      <c r="AS71" s="521"/>
      <c r="AT71" s="521"/>
      <c r="AU71" s="521"/>
      <c r="AV71" s="333"/>
      <c r="AW71" s="521">
        <v>0</v>
      </c>
      <c r="AX71" s="521"/>
      <c r="AY71" s="521"/>
      <c r="AZ71" s="521"/>
      <c r="BA71" s="521"/>
      <c r="BB71" s="521"/>
      <c r="BC71" s="521"/>
      <c r="BD71" s="521"/>
      <c r="BE71" s="521"/>
      <c r="BF71" s="521"/>
      <c r="BG71" s="521"/>
      <c r="BH71" s="521"/>
      <c r="BI71" s="521"/>
      <c r="BJ71" s="521"/>
      <c r="BK71" s="521"/>
      <c r="BL71" s="521"/>
      <c r="BM71" s="521"/>
      <c r="BN71" s="521"/>
      <c r="BO71" s="521"/>
      <c r="BP71" s="333"/>
      <c r="BQ71" s="521">
        <v>-1667733235</v>
      </c>
      <c r="BR71" s="521"/>
      <c r="BS71" s="521"/>
      <c r="BT71" s="521"/>
      <c r="BU71" s="521"/>
      <c r="BV71" s="521"/>
      <c r="BW71" s="521"/>
      <c r="BX71" s="521"/>
      <c r="BY71" s="521"/>
      <c r="BZ71" s="521"/>
      <c r="CA71" s="521"/>
      <c r="CB71" s="521"/>
      <c r="CC71" s="521"/>
      <c r="CD71" s="521"/>
      <c r="CE71" s="521"/>
      <c r="CF71" s="521"/>
      <c r="CG71" s="521"/>
      <c r="CH71" s="521"/>
      <c r="CI71" s="521"/>
      <c r="CJ71" s="391"/>
    </row>
    <row r="72" spans="1:88" ht="24.95" customHeight="1"/>
    <row r="73" spans="1:88" ht="18" customHeight="1">
      <c r="A73" s="333" t="s">
        <v>103</v>
      </c>
      <c r="B73" s="333" t="s">
        <v>77</v>
      </c>
    </row>
    <row r="74" spans="1:88" ht="18" customHeight="1">
      <c r="K74" s="531" t="s">
        <v>646</v>
      </c>
      <c r="L74" s="532"/>
      <c r="M74" s="532"/>
      <c r="N74" s="532"/>
      <c r="O74" s="532"/>
      <c r="P74" s="532"/>
      <c r="Q74" s="532"/>
      <c r="R74" s="532"/>
      <c r="S74" s="532"/>
      <c r="T74" s="532"/>
      <c r="U74" s="532"/>
      <c r="V74" s="532"/>
      <c r="W74" s="532"/>
      <c r="X74" s="532"/>
      <c r="Y74" s="532"/>
      <c r="Z74" s="532"/>
      <c r="AA74" s="532"/>
      <c r="AB74" s="532"/>
      <c r="AC74" s="532"/>
      <c r="AD74" s="532"/>
      <c r="AE74" s="532"/>
      <c r="AF74" s="532"/>
      <c r="AG74" s="532"/>
      <c r="AH74" s="532"/>
      <c r="AI74" s="532"/>
      <c r="AJ74" s="532"/>
      <c r="AK74" s="532"/>
      <c r="AL74" s="532"/>
      <c r="AM74" s="532"/>
      <c r="AN74" s="532"/>
      <c r="AO74" s="532"/>
      <c r="AP74" s="532"/>
      <c r="AQ74" s="532"/>
      <c r="AR74" s="532"/>
      <c r="AS74" s="532"/>
      <c r="AT74" s="532"/>
      <c r="AU74" s="532"/>
      <c r="AV74" s="532"/>
      <c r="AX74" s="531" t="s">
        <v>645</v>
      </c>
      <c r="AY74" s="532"/>
      <c r="AZ74" s="532"/>
      <c r="BA74" s="532"/>
      <c r="BB74" s="532"/>
      <c r="BC74" s="532"/>
      <c r="BD74" s="532"/>
      <c r="BE74" s="532"/>
      <c r="BF74" s="532"/>
      <c r="BG74" s="532"/>
      <c r="BH74" s="532"/>
      <c r="BI74" s="532"/>
      <c r="BJ74" s="532"/>
      <c r="BK74" s="532"/>
      <c r="BL74" s="532"/>
      <c r="BM74" s="532"/>
      <c r="BN74" s="532"/>
      <c r="BO74" s="532"/>
      <c r="BP74" s="532"/>
      <c r="BQ74" s="532"/>
      <c r="BR74" s="532"/>
      <c r="BS74" s="532"/>
      <c r="BT74" s="532"/>
      <c r="BU74" s="532"/>
      <c r="BV74" s="532"/>
      <c r="BW74" s="532"/>
      <c r="BX74" s="532"/>
      <c r="BY74" s="532"/>
      <c r="BZ74" s="532"/>
      <c r="CA74" s="532"/>
      <c r="CB74" s="532"/>
      <c r="CC74" s="532"/>
      <c r="CD74" s="532"/>
      <c r="CE74" s="532"/>
      <c r="CF74" s="532"/>
      <c r="CG74" s="532"/>
      <c r="CH74" s="532"/>
      <c r="CI74" s="532"/>
    </row>
    <row r="75" spans="1:88" ht="18" customHeight="1">
      <c r="K75" s="563" t="s">
        <v>346</v>
      </c>
      <c r="L75" s="563"/>
      <c r="M75" s="563"/>
      <c r="N75" s="563"/>
      <c r="O75" s="563"/>
      <c r="P75" s="563"/>
      <c r="Q75" s="563"/>
      <c r="R75" s="563"/>
      <c r="S75" s="563"/>
      <c r="T75" s="563"/>
      <c r="U75" s="563"/>
      <c r="V75" s="563"/>
      <c r="W75" s="563"/>
      <c r="X75" s="563"/>
      <c r="Y75" s="563"/>
      <c r="Z75" s="563"/>
      <c r="AA75" s="563"/>
      <c r="AB75" s="563"/>
      <c r="AC75" s="563"/>
      <c r="AD75" s="563" t="s">
        <v>347</v>
      </c>
      <c r="AE75" s="563"/>
      <c r="AF75" s="563"/>
      <c r="AG75" s="563"/>
      <c r="AH75" s="563"/>
      <c r="AI75" s="563"/>
      <c r="AJ75" s="563"/>
      <c r="AK75" s="563"/>
      <c r="AL75" s="563"/>
      <c r="AM75" s="563"/>
      <c r="AN75" s="563"/>
      <c r="AO75" s="563"/>
      <c r="AP75" s="563"/>
      <c r="AQ75" s="563"/>
      <c r="AR75" s="563"/>
      <c r="AS75" s="563"/>
      <c r="AT75" s="563"/>
      <c r="AU75" s="563"/>
      <c r="AV75" s="563"/>
      <c r="AX75" s="563" t="s">
        <v>346</v>
      </c>
      <c r="AY75" s="563"/>
      <c r="AZ75" s="563"/>
      <c r="BA75" s="563"/>
      <c r="BB75" s="563"/>
      <c r="BC75" s="563"/>
      <c r="BD75" s="563"/>
      <c r="BE75" s="563"/>
      <c r="BF75" s="563"/>
      <c r="BG75" s="563"/>
      <c r="BH75" s="563"/>
      <c r="BI75" s="563"/>
      <c r="BJ75" s="563"/>
      <c r="BK75" s="563"/>
      <c r="BL75" s="563"/>
      <c r="BM75" s="563"/>
      <c r="BN75" s="563"/>
      <c r="BO75" s="563"/>
      <c r="BP75" s="563"/>
      <c r="BQ75" s="563" t="s">
        <v>347</v>
      </c>
      <c r="BR75" s="563"/>
      <c r="BS75" s="563"/>
      <c r="BT75" s="563"/>
      <c r="BU75" s="563"/>
      <c r="BV75" s="563"/>
      <c r="BW75" s="563"/>
      <c r="BX75" s="563"/>
      <c r="BY75" s="563"/>
      <c r="BZ75" s="563"/>
      <c r="CA75" s="563"/>
      <c r="CB75" s="563"/>
      <c r="CC75" s="563"/>
      <c r="CD75" s="563"/>
      <c r="CE75" s="563"/>
      <c r="CF75" s="563"/>
      <c r="CG75" s="563"/>
      <c r="CH75" s="563"/>
      <c r="CI75" s="563"/>
    </row>
    <row r="76" spans="1:88" ht="4.5" customHeight="1">
      <c r="K76" s="368"/>
      <c r="L76" s="368"/>
      <c r="M76" s="368"/>
      <c r="N76" s="368"/>
      <c r="O76" s="368"/>
      <c r="P76" s="368"/>
      <c r="Q76" s="368"/>
      <c r="R76" s="368"/>
      <c r="S76" s="368"/>
      <c r="T76" s="368"/>
      <c r="U76" s="368"/>
      <c r="V76" s="368"/>
      <c r="W76" s="368"/>
      <c r="X76" s="368"/>
      <c r="Y76" s="368"/>
      <c r="Z76" s="368"/>
      <c r="AA76" s="368"/>
      <c r="AB76" s="368"/>
      <c r="AC76" s="368"/>
      <c r="AD76" s="368"/>
      <c r="AE76" s="368"/>
      <c r="AF76" s="368"/>
      <c r="AG76" s="368"/>
      <c r="AH76" s="368"/>
      <c r="AI76" s="368"/>
      <c r="AJ76" s="368"/>
      <c r="AK76" s="368"/>
      <c r="AL76" s="368"/>
      <c r="AM76" s="368"/>
      <c r="AN76" s="368"/>
      <c r="AO76" s="368"/>
      <c r="AP76" s="368"/>
      <c r="AQ76" s="368"/>
      <c r="AR76" s="368"/>
      <c r="AS76" s="368"/>
      <c r="AT76" s="368"/>
      <c r="AU76" s="368"/>
      <c r="AV76" s="368"/>
      <c r="AX76" s="368"/>
      <c r="AY76" s="368"/>
      <c r="AZ76" s="368"/>
      <c r="BA76" s="368"/>
      <c r="BB76" s="368"/>
      <c r="BC76" s="368"/>
      <c r="BD76" s="368"/>
      <c r="BE76" s="368"/>
      <c r="BF76" s="368"/>
      <c r="BG76" s="368"/>
      <c r="BH76" s="368"/>
      <c r="BI76" s="368"/>
      <c r="BJ76" s="368"/>
      <c r="BK76" s="368"/>
      <c r="BL76" s="368"/>
      <c r="BM76" s="368"/>
      <c r="BN76" s="368"/>
      <c r="BO76" s="368"/>
      <c r="BP76" s="368"/>
      <c r="BQ76" s="368"/>
      <c r="BR76" s="368"/>
      <c r="BS76" s="368"/>
      <c r="BT76" s="368"/>
      <c r="BU76" s="368"/>
      <c r="BV76" s="368"/>
      <c r="BW76" s="368"/>
      <c r="BX76" s="368"/>
      <c r="BY76" s="368"/>
      <c r="BZ76" s="368"/>
      <c r="CA76" s="368"/>
      <c r="CB76" s="368"/>
      <c r="CC76" s="368"/>
      <c r="CD76" s="368"/>
      <c r="CE76" s="368"/>
      <c r="CF76" s="368"/>
      <c r="CG76" s="368"/>
      <c r="CH76" s="368"/>
      <c r="CI76" s="368"/>
    </row>
    <row r="77" spans="1:88" s="348" customFormat="1" ht="18" customHeight="1">
      <c r="B77" s="348" t="s">
        <v>201</v>
      </c>
      <c r="K77" s="519">
        <v>31029558622.600601</v>
      </c>
      <c r="L77" s="519"/>
      <c r="M77" s="519"/>
      <c r="N77" s="519"/>
      <c r="O77" s="519"/>
      <c r="P77" s="519"/>
      <c r="Q77" s="519"/>
      <c r="R77" s="519"/>
      <c r="S77" s="519"/>
      <c r="T77" s="519"/>
      <c r="U77" s="519"/>
      <c r="V77" s="519"/>
      <c r="W77" s="519"/>
      <c r="X77" s="519"/>
      <c r="Y77" s="519"/>
      <c r="Z77" s="519"/>
      <c r="AA77" s="519"/>
      <c r="AB77" s="519"/>
      <c r="AC77" s="519"/>
      <c r="AD77" s="519">
        <v>0</v>
      </c>
      <c r="AE77" s="519"/>
      <c r="AF77" s="519"/>
      <c r="AG77" s="519"/>
      <c r="AH77" s="519"/>
      <c r="AI77" s="519"/>
      <c r="AJ77" s="519"/>
      <c r="AK77" s="519"/>
      <c r="AL77" s="519"/>
      <c r="AM77" s="519"/>
      <c r="AN77" s="519"/>
      <c r="AO77" s="519"/>
      <c r="AP77" s="519"/>
      <c r="AQ77" s="519"/>
      <c r="AR77" s="519"/>
      <c r="AS77" s="519"/>
      <c r="AT77" s="519"/>
      <c r="AU77" s="519"/>
      <c r="AV77" s="519"/>
      <c r="AW77" s="369"/>
      <c r="AX77" s="519">
        <v>35160287169</v>
      </c>
      <c r="AY77" s="519"/>
      <c r="AZ77" s="519"/>
      <c r="BA77" s="519"/>
      <c r="BB77" s="519"/>
      <c r="BC77" s="519"/>
      <c r="BD77" s="519"/>
      <c r="BE77" s="519"/>
      <c r="BF77" s="519"/>
      <c r="BG77" s="519"/>
      <c r="BH77" s="519"/>
      <c r="BI77" s="519"/>
      <c r="BJ77" s="519"/>
      <c r="BK77" s="519"/>
      <c r="BL77" s="519"/>
      <c r="BM77" s="519"/>
      <c r="BN77" s="519"/>
      <c r="BO77" s="519"/>
      <c r="BP77" s="519"/>
      <c r="BQ77" s="519">
        <v>0</v>
      </c>
      <c r="BR77" s="519"/>
      <c r="BS77" s="519"/>
      <c r="BT77" s="519"/>
      <c r="BU77" s="519"/>
      <c r="BV77" s="519"/>
      <c r="BW77" s="519"/>
      <c r="BX77" s="519"/>
      <c r="BY77" s="519"/>
      <c r="BZ77" s="519"/>
      <c r="CA77" s="519"/>
      <c r="CB77" s="519"/>
      <c r="CC77" s="519"/>
      <c r="CD77" s="519"/>
      <c r="CE77" s="519"/>
      <c r="CF77" s="519"/>
      <c r="CG77" s="519"/>
      <c r="CH77" s="519"/>
      <c r="CI77" s="519"/>
    </row>
    <row r="78" spans="1:88" s="348" customFormat="1" ht="18" customHeight="1">
      <c r="B78" s="348" t="s">
        <v>202</v>
      </c>
      <c r="K78" s="519">
        <v>30423720.5757576</v>
      </c>
      <c r="L78" s="519"/>
      <c r="M78" s="519"/>
      <c r="N78" s="519"/>
      <c r="O78" s="519"/>
      <c r="P78" s="519"/>
      <c r="Q78" s="519"/>
      <c r="R78" s="519"/>
      <c r="S78" s="519"/>
      <c r="T78" s="519"/>
      <c r="U78" s="519"/>
      <c r="V78" s="519"/>
      <c r="W78" s="519"/>
      <c r="X78" s="519"/>
      <c r="Y78" s="519"/>
      <c r="Z78" s="519"/>
      <c r="AA78" s="519"/>
      <c r="AB78" s="519"/>
      <c r="AC78" s="519"/>
      <c r="AD78" s="519">
        <v>0</v>
      </c>
      <c r="AE78" s="519"/>
      <c r="AF78" s="519"/>
      <c r="AG78" s="519"/>
      <c r="AH78" s="519"/>
      <c r="AI78" s="519"/>
      <c r="AJ78" s="519"/>
      <c r="AK78" s="519"/>
      <c r="AL78" s="519"/>
      <c r="AM78" s="519"/>
      <c r="AN78" s="519"/>
      <c r="AO78" s="519"/>
      <c r="AP78" s="519"/>
      <c r="AQ78" s="519"/>
      <c r="AR78" s="519"/>
      <c r="AS78" s="519"/>
      <c r="AT78" s="519"/>
      <c r="AU78" s="519"/>
      <c r="AV78" s="519"/>
      <c r="AW78" s="369"/>
      <c r="AX78" s="519">
        <v>35875324</v>
      </c>
      <c r="AY78" s="519"/>
      <c r="AZ78" s="519"/>
      <c r="BA78" s="519"/>
      <c r="BB78" s="519"/>
      <c r="BC78" s="519"/>
      <c r="BD78" s="519"/>
      <c r="BE78" s="519"/>
      <c r="BF78" s="519"/>
      <c r="BG78" s="519"/>
      <c r="BH78" s="519"/>
      <c r="BI78" s="519"/>
      <c r="BJ78" s="519"/>
      <c r="BK78" s="519"/>
      <c r="BL78" s="519"/>
      <c r="BM78" s="519"/>
      <c r="BN78" s="519"/>
      <c r="BO78" s="519"/>
      <c r="BP78" s="519"/>
      <c r="BQ78" s="519">
        <v>0</v>
      </c>
      <c r="BR78" s="519"/>
      <c r="BS78" s="519"/>
      <c r="BT78" s="519"/>
      <c r="BU78" s="519"/>
      <c r="BV78" s="519"/>
      <c r="BW78" s="519"/>
      <c r="BX78" s="519"/>
      <c r="BY78" s="519"/>
      <c r="BZ78" s="519"/>
      <c r="CA78" s="519"/>
      <c r="CB78" s="519"/>
      <c r="CC78" s="519"/>
      <c r="CD78" s="519"/>
      <c r="CE78" s="519"/>
      <c r="CF78" s="519"/>
      <c r="CG78" s="519"/>
      <c r="CH78" s="519"/>
      <c r="CI78" s="519"/>
    </row>
    <row r="79" spans="1:88" s="348" customFormat="1" ht="30" customHeight="1">
      <c r="B79" s="371" t="s">
        <v>203</v>
      </c>
      <c r="K79" s="519">
        <v>737980811.97035301</v>
      </c>
      <c r="L79" s="519"/>
      <c r="M79" s="519"/>
      <c r="N79" s="519"/>
      <c r="O79" s="519"/>
      <c r="P79" s="519"/>
      <c r="Q79" s="519"/>
      <c r="R79" s="519"/>
      <c r="S79" s="519"/>
      <c r="T79" s="519"/>
      <c r="U79" s="519"/>
      <c r="V79" s="519"/>
      <c r="W79" s="519"/>
      <c r="X79" s="519"/>
      <c r="Y79" s="519"/>
      <c r="Z79" s="519"/>
      <c r="AA79" s="519"/>
      <c r="AB79" s="519"/>
      <c r="AC79" s="519"/>
      <c r="AD79" s="519">
        <v>0</v>
      </c>
      <c r="AE79" s="519"/>
      <c r="AF79" s="519"/>
      <c r="AG79" s="519"/>
      <c r="AH79" s="519"/>
      <c r="AI79" s="519"/>
      <c r="AJ79" s="519"/>
      <c r="AK79" s="519"/>
      <c r="AL79" s="519"/>
      <c r="AM79" s="519"/>
      <c r="AN79" s="519"/>
      <c r="AO79" s="519"/>
      <c r="AP79" s="519"/>
      <c r="AQ79" s="519"/>
      <c r="AR79" s="519"/>
      <c r="AS79" s="519"/>
      <c r="AT79" s="519"/>
      <c r="AU79" s="519"/>
      <c r="AV79" s="519"/>
      <c r="AW79" s="369"/>
      <c r="AX79" s="519">
        <v>3485926483</v>
      </c>
      <c r="AY79" s="519"/>
      <c r="AZ79" s="519"/>
      <c r="BA79" s="519"/>
      <c r="BB79" s="519"/>
      <c r="BC79" s="519"/>
      <c r="BD79" s="519"/>
      <c r="BE79" s="519"/>
      <c r="BF79" s="519"/>
      <c r="BG79" s="519"/>
      <c r="BH79" s="519"/>
      <c r="BI79" s="519"/>
      <c r="BJ79" s="519"/>
      <c r="BK79" s="519"/>
      <c r="BL79" s="519"/>
      <c r="BM79" s="519"/>
      <c r="BN79" s="519"/>
      <c r="BO79" s="519"/>
      <c r="BP79" s="519"/>
      <c r="BQ79" s="519">
        <v>0</v>
      </c>
      <c r="BR79" s="519"/>
      <c r="BS79" s="519"/>
      <c r="BT79" s="519"/>
      <c r="BU79" s="519"/>
      <c r="BV79" s="519"/>
      <c r="BW79" s="519"/>
      <c r="BX79" s="519"/>
      <c r="BY79" s="519"/>
      <c r="BZ79" s="519"/>
      <c r="CA79" s="519"/>
      <c r="CB79" s="519"/>
      <c r="CC79" s="519"/>
      <c r="CD79" s="519"/>
      <c r="CE79" s="519"/>
      <c r="CF79" s="519"/>
      <c r="CG79" s="519"/>
      <c r="CH79" s="519"/>
      <c r="CI79" s="519"/>
    </row>
    <row r="80" spans="1:88" s="348" customFormat="1" ht="18" customHeight="1">
      <c r="B80" s="348" t="s">
        <v>204</v>
      </c>
      <c r="K80" s="519">
        <v>83745016814.293198</v>
      </c>
      <c r="L80" s="519"/>
      <c r="M80" s="519"/>
      <c r="N80" s="519"/>
      <c r="O80" s="519"/>
      <c r="P80" s="519"/>
      <c r="Q80" s="519"/>
      <c r="R80" s="519"/>
      <c r="S80" s="519"/>
      <c r="T80" s="519"/>
      <c r="U80" s="519"/>
      <c r="V80" s="519"/>
      <c r="W80" s="519"/>
      <c r="X80" s="519"/>
      <c r="Y80" s="519"/>
      <c r="Z80" s="519"/>
      <c r="AA80" s="519"/>
      <c r="AB80" s="519"/>
      <c r="AC80" s="519"/>
      <c r="AD80" s="519">
        <v>0</v>
      </c>
      <c r="AE80" s="519"/>
      <c r="AF80" s="519"/>
      <c r="AG80" s="519"/>
      <c r="AH80" s="519"/>
      <c r="AI80" s="519"/>
      <c r="AJ80" s="519"/>
      <c r="AK80" s="519"/>
      <c r="AL80" s="519"/>
      <c r="AM80" s="519"/>
      <c r="AN80" s="519"/>
      <c r="AO80" s="519"/>
      <c r="AP80" s="519"/>
      <c r="AQ80" s="519"/>
      <c r="AR80" s="519"/>
      <c r="AS80" s="519"/>
      <c r="AT80" s="519"/>
      <c r="AU80" s="519"/>
      <c r="AV80" s="519"/>
      <c r="AW80" s="369"/>
      <c r="AX80" s="519">
        <v>63340163656</v>
      </c>
      <c r="AY80" s="519"/>
      <c r="AZ80" s="519"/>
      <c r="BA80" s="519"/>
      <c r="BB80" s="519"/>
      <c r="BC80" s="519"/>
      <c r="BD80" s="519"/>
      <c r="BE80" s="519"/>
      <c r="BF80" s="519"/>
      <c r="BG80" s="519"/>
      <c r="BH80" s="519"/>
      <c r="BI80" s="519"/>
      <c r="BJ80" s="519"/>
      <c r="BK80" s="519"/>
      <c r="BL80" s="519"/>
      <c r="BM80" s="519"/>
      <c r="BN80" s="519"/>
      <c r="BO80" s="519"/>
      <c r="BP80" s="519"/>
      <c r="BQ80" s="519">
        <v>0</v>
      </c>
      <c r="BR80" s="519"/>
      <c r="BS80" s="519"/>
      <c r="BT80" s="519"/>
      <c r="BU80" s="519"/>
      <c r="BV80" s="519"/>
      <c r="BW80" s="519"/>
      <c r="BX80" s="519"/>
      <c r="BY80" s="519"/>
      <c r="BZ80" s="519"/>
      <c r="CA80" s="519"/>
      <c r="CB80" s="519"/>
      <c r="CC80" s="519"/>
      <c r="CD80" s="519"/>
      <c r="CE80" s="519"/>
      <c r="CF80" s="519"/>
      <c r="CG80" s="519"/>
      <c r="CH80" s="519"/>
      <c r="CI80" s="519"/>
    </row>
    <row r="81" spans="1:87" s="348" customFormat="1" ht="18" customHeight="1">
      <c r="B81" s="348" t="s">
        <v>5</v>
      </c>
      <c r="K81" s="519">
        <v>86822989268.1129</v>
      </c>
      <c r="L81" s="519"/>
      <c r="M81" s="519"/>
      <c r="N81" s="519"/>
      <c r="O81" s="519"/>
      <c r="P81" s="519"/>
      <c r="Q81" s="519"/>
      <c r="R81" s="519"/>
      <c r="S81" s="519"/>
      <c r="T81" s="519"/>
      <c r="U81" s="519"/>
      <c r="V81" s="519"/>
      <c r="W81" s="519"/>
      <c r="X81" s="519"/>
      <c r="Y81" s="519"/>
      <c r="Z81" s="519"/>
      <c r="AA81" s="519"/>
      <c r="AB81" s="519"/>
      <c r="AC81" s="519"/>
      <c r="AD81" s="519">
        <v>0</v>
      </c>
      <c r="AE81" s="519"/>
      <c r="AF81" s="519"/>
      <c r="AG81" s="519"/>
      <c r="AH81" s="519"/>
      <c r="AI81" s="519"/>
      <c r="AJ81" s="519"/>
      <c r="AK81" s="519"/>
      <c r="AL81" s="519"/>
      <c r="AM81" s="519"/>
      <c r="AN81" s="519"/>
      <c r="AO81" s="519"/>
      <c r="AP81" s="519"/>
      <c r="AQ81" s="519"/>
      <c r="AR81" s="519"/>
      <c r="AS81" s="519"/>
      <c r="AT81" s="519"/>
      <c r="AU81" s="519"/>
      <c r="AV81" s="519"/>
      <c r="AW81" s="369"/>
      <c r="AX81" s="519">
        <v>87890925501</v>
      </c>
      <c r="AY81" s="519"/>
      <c r="AZ81" s="519"/>
      <c r="BA81" s="519"/>
      <c r="BB81" s="519"/>
      <c r="BC81" s="519"/>
      <c r="BD81" s="519"/>
      <c r="BE81" s="519"/>
      <c r="BF81" s="519"/>
      <c r="BG81" s="519"/>
      <c r="BH81" s="519"/>
      <c r="BI81" s="519"/>
      <c r="BJ81" s="519"/>
      <c r="BK81" s="519"/>
      <c r="BL81" s="519"/>
      <c r="BM81" s="519"/>
      <c r="BN81" s="519"/>
      <c r="BO81" s="519"/>
      <c r="BP81" s="519"/>
      <c r="BQ81" s="519">
        <v>0</v>
      </c>
      <c r="BR81" s="519"/>
      <c r="BS81" s="519"/>
      <c r="BT81" s="519"/>
      <c r="BU81" s="519"/>
      <c r="BV81" s="519"/>
      <c r="BW81" s="519"/>
      <c r="BX81" s="519"/>
      <c r="BY81" s="519"/>
      <c r="BZ81" s="519"/>
      <c r="CA81" s="519"/>
      <c r="CB81" s="519"/>
      <c r="CC81" s="519"/>
      <c r="CD81" s="519"/>
      <c r="CE81" s="519"/>
      <c r="CF81" s="519"/>
      <c r="CG81" s="519"/>
      <c r="CH81" s="519"/>
      <c r="CI81" s="519"/>
    </row>
    <row r="82" spans="1:87" s="348" customFormat="1" ht="18" customHeight="1">
      <c r="B82" s="370" t="s">
        <v>194</v>
      </c>
      <c r="C82" s="370"/>
      <c r="D82" s="370"/>
      <c r="E82" s="370"/>
      <c r="F82" s="370"/>
      <c r="G82" s="370"/>
      <c r="H82" s="370"/>
      <c r="I82" s="370"/>
      <c r="J82" s="370"/>
      <c r="K82" s="521">
        <v>202365969237.5528</v>
      </c>
      <c r="L82" s="521"/>
      <c r="M82" s="521"/>
      <c r="N82" s="521"/>
      <c r="O82" s="521"/>
      <c r="P82" s="521"/>
      <c r="Q82" s="521"/>
      <c r="R82" s="521"/>
      <c r="S82" s="521"/>
      <c r="T82" s="521"/>
      <c r="U82" s="521"/>
      <c r="V82" s="521"/>
      <c r="W82" s="521"/>
      <c r="X82" s="521"/>
      <c r="Y82" s="521"/>
      <c r="Z82" s="521"/>
      <c r="AA82" s="521"/>
      <c r="AB82" s="521"/>
      <c r="AC82" s="521"/>
      <c r="AD82" s="521">
        <v>0</v>
      </c>
      <c r="AE82" s="521"/>
      <c r="AF82" s="521"/>
      <c r="AG82" s="521"/>
      <c r="AH82" s="521"/>
      <c r="AI82" s="521"/>
      <c r="AJ82" s="521"/>
      <c r="AK82" s="521"/>
      <c r="AL82" s="521"/>
      <c r="AM82" s="521"/>
      <c r="AN82" s="521"/>
      <c r="AO82" s="521"/>
      <c r="AP82" s="521"/>
      <c r="AQ82" s="521"/>
      <c r="AR82" s="521"/>
      <c r="AS82" s="521"/>
      <c r="AT82" s="521"/>
      <c r="AU82" s="521"/>
      <c r="AV82" s="521"/>
      <c r="AW82" s="350"/>
      <c r="AX82" s="521">
        <v>189913178133</v>
      </c>
      <c r="AY82" s="521"/>
      <c r="AZ82" s="521"/>
      <c r="BA82" s="521"/>
      <c r="BB82" s="521"/>
      <c r="BC82" s="521"/>
      <c r="BD82" s="521"/>
      <c r="BE82" s="521"/>
      <c r="BF82" s="521"/>
      <c r="BG82" s="521"/>
      <c r="BH82" s="521"/>
      <c r="BI82" s="521"/>
      <c r="BJ82" s="521"/>
      <c r="BK82" s="521"/>
      <c r="BL82" s="521"/>
      <c r="BM82" s="521"/>
      <c r="BN82" s="521"/>
      <c r="BO82" s="521"/>
      <c r="BP82" s="521"/>
      <c r="BQ82" s="521">
        <v>0</v>
      </c>
      <c r="BR82" s="521"/>
      <c r="BS82" s="521"/>
      <c r="BT82" s="521"/>
      <c r="BU82" s="521"/>
      <c r="BV82" s="521"/>
      <c r="BW82" s="521"/>
      <c r="BX82" s="521"/>
      <c r="BY82" s="521"/>
      <c r="BZ82" s="521"/>
      <c r="CA82" s="521"/>
      <c r="CB82" s="521"/>
      <c r="CC82" s="521"/>
      <c r="CD82" s="521"/>
      <c r="CE82" s="521"/>
      <c r="CF82" s="521"/>
      <c r="CG82" s="521"/>
      <c r="CH82" s="521"/>
      <c r="CI82" s="521"/>
    </row>
    <row r="83" spans="1:87" s="348" customFormat="1" ht="18" customHeight="1">
      <c r="B83" s="370"/>
      <c r="C83" s="370"/>
      <c r="D83" s="370"/>
      <c r="E83" s="370"/>
      <c r="F83" s="370"/>
      <c r="G83" s="370"/>
      <c r="H83" s="370"/>
      <c r="I83" s="370"/>
      <c r="J83" s="370"/>
      <c r="K83" s="394"/>
      <c r="L83" s="394"/>
      <c r="M83" s="394"/>
      <c r="N83" s="394"/>
      <c r="O83" s="394"/>
      <c r="P83" s="394"/>
      <c r="Q83" s="394"/>
      <c r="R83" s="394"/>
      <c r="S83" s="394"/>
      <c r="T83" s="394"/>
      <c r="U83" s="394"/>
      <c r="V83" s="394"/>
      <c r="W83" s="394"/>
      <c r="X83" s="394"/>
      <c r="Y83" s="394"/>
      <c r="Z83" s="394"/>
      <c r="AA83" s="394"/>
      <c r="AB83" s="394"/>
      <c r="AC83" s="394"/>
      <c r="AD83" s="394"/>
      <c r="AE83" s="394"/>
      <c r="AF83" s="394"/>
      <c r="AG83" s="394"/>
      <c r="AH83" s="394"/>
      <c r="AI83" s="394"/>
      <c r="AJ83" s="394"/>
      <c r="AK83" s="394"/>
      <c r="AL83" s="394"/>
      <c r="AM83" s="394"/>
      <c r="AN83" s="394"/>
      <c r="AO83" s="394"/>
      <c r="AP83" s="394"/>
      <c r="AQ83" s="394"/>
      <c r="AR83" s="394"/>
      <c r="AS83" s="394"/>
      <c r="AT83" s="394"/>
      <c r="AU83" s="394"/>
      <c r="AV83" s="394"/>
      <c r="AW83" s="350"/>
      <c r="AX83" s="394"/>
      <c r="AY83" s="394"/>
      <c r="AZ83" s="394"/>
      <c r="BA83" s="394"/>
      <c r="BB83" s="394"/>
      <c r="BC83" s="394"/>
      <c r="BD83" s="394"/>
      <c r="BE83" s="394"/>
      <c r="BF83" s="394"/>
      <c r="BG83" s="394"/>
      <c r="BH83" s="394"/>
      <c r="BI83" s="394"/>
      <c r="BJ83" s="394"/>
      <c r="BK83" s="394"/>
      <c r="BL83" s="394"/>
      <c r="BM83" s="394"/>
      <c r="BN83" s="394"/>
      <c r="BO83" s="394"/>
      <c r="BP83" s="394"/>
      <c r="BQ83" s="394"/>
      <c r="BR83" s="394"/>
      <c r="BS83" s="394"/>
      <c r="BT83" s="394"/>
      <c r="BU83" s="394"/>
      <c r="BV83" s="394"/>
      <c r="BW83" s="394"/>
      <c r="BX83" s="394"/>
      <c r="BY83" s="394"/>
      <c r="BZ83" s="394"/>
      <c r="CA83" s="394"/>
      <c r="CB83" s="394"/>
      <c r="CC83" s="394"/>
      <c r="CD83" s="394"/>
      <c r="CE83" s="394"/>
      <c r="CF83" s="394"/>
      <c r="CG83" s="394"/>
      <c r="CH83" s="394"/>
      <c r="CI83" s="394"/>
    </row>
    <row r="84" spans="1:87" s="348" customFormat="1" ht="27" customHeight="1">
      <c r="B84" s="562" t="s">
        <v>679</v>
      </c>
      <c r="C84" s="562"/>
      <c r="D84" s="562"/>
      <c r="E84" s="562"/>
      <c r="F84" s="562"/>
      <c r="G84" s="562"/>
      <c r="H84" s="562"/>
      <c r="I84" s="562"/>
      <c r="J84" s="562"/>
      <c r="K84" s="562"/>
      <c r="L84" s="562"/>
      <c r="M84" s="562"/>
      <c r="N84" s="562"/>
      <c r="O84" s="562"/>
      <c r="P84" s="562"/>
      <c r="Q84" s="562"/>
      <c r="R84" s="562"/>
      <c r="S84" s="562"/>
      <c r="T84" s="562"/>
      <c r="U84" s="562"/>
      <c r="V84" s="562"/>
      <c r="W84" s="562"/>
      <c r="X84" s="562"/>
      <c r="Y84" s="562"/>
      <c r="Z84" s="562"/>
      <c r="AA84" s="562"/>
      <c r="AB84" s="562"/>
      <c r="AC84" s="562"/>
      <c r="AD84" s="562"/>
      <c r="AE84" s="562"/>
      <c r="AF84" s="562"/>
      <c r="AG84" s="562"/>
      <c r="AH84" s="562"/>
      <c r="AI84" s="562"/>
      <c r="AJ84" s="562"/>
      <c r="AK84" s="562"/>
      <c r="AL84" s="562"/>
      <c r="AM84" s="562"/>
      <c r="AN84" s="562"/>
      <c r="AO84" s="562"/>
      <c r="AP84" s="562"/>
      <c r="AQ84" s="562"/>
      <c r="AR84" s="562"/>
      <c r="AS84" s="562"/>
      <c r="AT84" s="562"/>
      <c r="AU84" s="562"/>
      <c r="AV84" s="562"/>
      <c r="AW84" s="562"/>
      <c r="AX84" s="562"/>
      <c r="AY84" s="562"/>
      <c r="AZ84" s="562"/>
      <c r="BA84" s="562"/>
      <c r="BB84" s="562"/>
      <c r="BC84" s="562"/>
      <c r="BD84" s="562"/>
      <c r="BE84" s="562"/>
      <c r="BF84" s="562"/>
      <c r="BG84" s="562"/>
      <c r="BH84" s="562"/>
      <c r="BI84" s="562"/>
      <c r="BJ84" s="562"/>
      <c r="BK84" s="562"/>
      <c r="BL84" s="562"/>
      <c r="BM84" s="562"/>
      <c r="BN84" s="562"/>
      <c r="BO84" s="562"/>
      <c r="BP84" s="562"/>
      <c r="BQ84" s="562"/>
      <c r="BR84" s="562"/>
      <c r="BS84" s="562"/>
      <c r="BT84" s="562"/>
      <c r="BU84" s="562"/>
      <c r="BV84" s="562"/>
      <c r="BW84" s="562"/>
      <c r="BX84" s="562"/>
      <c r="BY84" s="562"/>
      <c r="BZ84" s="562"/>
      <c r="CA84" s="562"/>
      <c r="CB84" s="562"/>
      <c r="CC84" s="562"/>
      <c r="CD84" s="562"/>
      <c r="CE84" s="562"/>
      <c r="CF84" s="562"/>
      <c r="CG84" s="562"/>
      <c r="CH84" s="562"/>
      <c r="CI84" s="562"/>
    </row>
    <row r="87" spans="1:87" ht="18" customHeight="1">
      <c r="A87" s="459" t="s">
        <v>105</v>
      </c>
      <c r="B87" s="459" t="s">
        <v>89</v>
      </c>
    </row>
    <row r="88" spans="1:87" s="348" customFormat="1" ht="27" customHeight="1">
      <c r="C88" s="552" t="s">
        <v>7</v>
      </c>
      <c r="D88" s="552"/>
      <c r="E88" s="552"/>
      <c r="F88" s="552"/>
      <c r="G88" s="552"/>
      <c r="H88" s="552"/>
      <c r="I88" s="552"/>
      <c r="J88" s="552"/>
      <c r="K88" s="552"/>
      <c r="L88" s="552"/>
      <c r="M88" s="552"/>
      <c r="N88" s="552"/>
      <c r="O88" s="552"/>
      <c r="P88" s="552"/>
      <c r="Q88" s="552"/>
      <c r="R88" s="552"/>
      <c r="S88" s="349"/>
      <c r="T88" s="552" t="s">
        <v>404</v>
      </c>
      <c r="U88" s="552"/>
      <c r="V88" s="552"/>
      <c r="W88" s="552"/>
      <c r="X88" s="552"/>
      <c r="Y88" s="552"/>
      <c r="Z88" s="552"/>
      <c r="AA88" s="552"/>
      <c r="AB88" s="552"/>
      <c r="AC88" s="552"/>
      <c r="AD88" s="552"/>
      <c r="AE88" s="552"/>
      <c r="AF88" s="552"/>
      <c r="AG88" s="552"/>
      <c r="AH88" s="552"/>
      <c r="AI88" s="552"/>
      <c r="AJ88" s="349"/>
      <c r="AK88" s="552" t="s">
        <v>405</v>
      </c>
      <c r="AL88" s="552"/>
      <c r="AM88" s="552"/>
      <c r="AN88" s="552"/>
      <c r="AO88" s="552"/>
      <c r="AP88" s="552"/>
      <c r="AQ88" s="552"/>
      <c r="AR88" s="552"/>
      <c r="AS88" s="552"/>
      <c r="AT88" s="552"/>
      <c r="AU88" s="552"/>
      <c r="AV88" s="552"/>
      <c r="AW88" s="552"/>
      <c r="AX88" s="552"/>
      <c r="AY88" s="552"/>
      <c r="AZ88" s="552"/>
      <c r="BA88" s="349"/>
      <c r="BB88" s="552" t="s">
        <v>8</v>
      </c>
      <c r="BC88" s="552"/>
      <c r="BD88" s="552"/>
      <c r="BE88" s="552"/>
      <c r="BF88" s="552"/>
      <c r="BG88" s="552"/>
      <c r="BH88" s="552"/>
      <c r="BI88" s="552"/>
      <c r="BJ88" s="552"/>
      <c r="BK88" s="552"/>
      <c r="BL88" s="552"/>
      <c r="BM88" s="552"/>
      <c r="BN88" s="552"/>
      <c r="BO88" s="552"/>
      <c r="BP88" s="552"/>
      <c r="BQ88" s="552"/>
      <c r="BR88" s="349"/>
      <c r="BS88" s="552" t="s">
        <v>194</v>
      </c>
      <c r="BT88" s="552"/>
      <c r="BU88" s="552"/>
      <c r="BV88" s="552"/>
      <c r="BW88" s="552"/>
      <c r="BX88" s="552"/>
      <c r="BY88" s="552"/>
      <c r="BZ88" s="552"/>
      <c r="CA88" s="552"/>
      <c r="CB88" s="552"/>
      <c r="CC88" s="552"/>
      <c r="CD88" s="552"/>
      <c r="CE88" s="552"/>
      <c r="CF88" s="552"/>
      <c r="CG88" s="552"/>
      <c r="CH88" s="552"/>
      <c r="CI88" s="552"/>
    </row>
    <row r="89" spans="1:87" s="348" customFormat="1" ht="4.5" customHeight="1">
      <c r="C89" s="552"/>
      <c r="D89" s="552"/>
      <c r="E89" s="552"/>
      <c r="F89" s="552"/>
      <c r="G89" s="552"/>
      <c r="H89" s="552"/>
      <c r="I89" s="552"/>
      <c r="J89" s="552"/>
      <c r="K89" s="552"/>
      <c r="L89" s="552"/>
      <c r="M89" s="552"/>
      <c r="N89" s="552"/>
      <c r="O89" s="552"/>
      <c r="P89" s="552"/>
      <c r="Q89" s="552"/>
      <c r="R89" s="552"/>
      <c r="S89" s="349"/>
      <c r="T89" s="552"/>
      <c r="U89" s="552"/>
      <c r="V89" s="552"/>
      <c r="W89" s="552"/>
      <c r="X89" s="552"/>
      <c r="Y89" s="552"/>
      <c r="Z89" s="552"/>
      <c r="AA89" s="552"/>
      <c r="AB89" s="552"/>
      <c r="AC89" s="552"/>
      <c r="AD89" s="552"/>
      <c r="AE89" s="552"/>
      <c r="AF89" s="552"/>
      <c r="AG89" s="552"/>
      <c r="AH89" s="552"/>
      <c r="AI89" s="552"/>
      <c r="AJ89" s="349"/>
      <c r="AK89" s="552"/>
      <c r="AL89" s="552"/>
      <c r="AM89" s="552"/>
      <c r="AN89" s="552"/>
      <c r="AO89" s="552"/>
      <c r="AP89" s="552"/>
      <c r="AQ89" s="552"/>
      <c r="AR89" s="552"/>
      <c r="AS89" s="552"/>
      <c r="AT89" s="552"/>
      <c r="AU89" s="552"/>
      <c r="AV89" s="552"/>
      <c r="AW89" s="552"/>
      <c r="AX89" s="552"/>
      <c r="AY89" s="552"/>
      <c r="AZ89" s="552"/>
      <c r="BA89" s="349"/>
      <c r="BB89" s="552"/>
      <c r="BC89" s="552"/>
      <c r="BD89" s="552"/>
      <c r="BE89" s="552"/>
      <c r="BF89" s="552"/>
      <c r="BG89" s="552"/>
      <c r="BH89" s="552"/>
      <c r="BI89" s="552"/>
      <c r="BJ89" s="552"/>
      <c r="BK89" s="552"/>
      <c r="BL89" s="552"/>
      <c r="BM89" s="552"/>
      <c r="BN89" s="552"/>
      <c r="BO89" s="552"/>
      <c r="BP89" s="552"/>
      <c r="BQ89" s="552"/>
      <c r="BR89" s="349"/>
      <c r="BS89" s="552"/>
      <c r="BT89" s="552"/>
      <c r="BU89" s="552"/>
      <c r="BV89" s="552"/>
      <c r="BW89" s="552"/>
      <c r="BX89" s="552"/>
      <c r="BY89" s="552"/>
      <c r="BZ89" s="552"/>
      <c r="CA89" s="552"/>
      <c r="CB89" s="552"/>
      <c r="CC89" s="552"/>
      <c r="CD89" s="552"/>
      <c r="CE89" s="552"/>
      <c r="CF89" s="552"/>
      <c r="CG89" s="552"/>
      <c r="CH89" s="552"/>
      <c r="CI89" s="552"/>
    </row>
    <row r="90" spans="1:87" s="348" customFormat="1" ht="18" customHeight="1">
      <c r="B90" s="382" t="s">
        <v>90</v>
      </c>
      <c r="C90" s="552"/>
      <c r="D90" s="552"/>
      <c r="E90" s="552"/>
      <c r="F90" s="552"/>
      <c r="G90" s="552"/>
      <c r="H90" s="552"/>
      <c r="I90" s="552"/>
      <c r="J90" s="552"/>
      <c r="K90" s="552"/>
      <c r="L90" s="552"/>
      <c r="M90" s="552"/>
      <c r="N90" s="552"/>
      <c r="O90" s="552"/>
      <c r="P90" s="552"/>
      <c r="Q90" s="552"/>
      <c r="R90" s="552"/>
      <c r="S90" s="349"/>
      <c r="T90" s="552"/>
      <c r="U90" s="552"/>
      <c r="V90" s="552"/>
      <c r="W90" s="552"/>
      <c r="X90" s="552"/>
      <c r="Y90" s="552"/>
      <c r="Z90" s="552"/>
      <c r="AA90" s="552"/>
      <c r="AB90" s="552"/>
      <c r="AC90" s="552"/>
      <c r="AD90" s="552"/>
      <c r="AE90" s="552"/>
      <c r="AF90" s="552"/>
      <c r="AG90" s="552"/>
      <c r="AH90" s="552"/>
      <c r="AI90" s="552"/>
      <c r="AJ90" s="349"/>
      <c r="AK90" s="552"/>
      <c r="AL90" s="552"/>
      <c r="AM90" s="552"/>
      <c r="AN90" s="552"/>
      <c r="AO90" s="552"/>
      <c r="AP90" s="552"/>
      <c r="AQ90" s="552"/>
      <c r="AR90" s="552"/>
      <c r="AS90" s="552"/>
      <c r="AT90" s="552"/>
      <c r="AU90" s="552"/>
      <c r="AV90" s="552"/>
      <c r="AW90" s="552"/>
      <c r="AX90" s="552"/>
      <c r="AY90" s="552"/>
      <c r="AZ90" s="552"/>
      <c r="BA90" s="349"/>
      <c r="BB90" s="552"/>
      <c r="BC90" s="552"/>
      <c r="BD90" s="552"/>
      <c r="BE90" s="552"/>
      <c r="BF90" s="552"/>
      <c r="BG90" s="552"/>
      <c r="BH90" s="552"/>
      <c r="BI90" s="552"/>
      <c r="BJ90" s="552"/>
      <c r="BK90" s="552"/>
      <c r="BL90" s="552"/>
      <c r="BM90" s="552"/>
      <c r="BN90" s="552"/>
      <c r="BO90" s="552"/>
      <c r="BP90" s="552"/>
      <c r="BQ90" s="552"/>
      <c r="BR90" s="349"/>
      <c r="BS90" s="552"/>
      <c r="BT90" s="552"/>
      <c r="BU90" s="552"/>
      <c r="BV90" s="552"/>
      <c r="BW90" s="552"/>
      <c r="BX90" s="552"/>
      <c r="BY90" s="552"/>
      <c r="BZ90" s="552"/>
      <c r="CA90" s="552"/>
      <c r="CB90" s="552"/>
      <c r="CC90" s="552"/>
      <c r="CD90" s="552"/>
      <c r="CE90" s="552"/>
      <c r="CF90" s="552"/>
      <c r="CG90" s="552"/>
      <c r="CH90" s="552"/>
      <c r="CI90" s="552"/>
    </row>
    <row r="91" spans="1:87" s="372" customFormat="1" ht="18" customHeight="1">
      <c r="B91" s="474" t="s">
        <v>645</v>
      </c>
      <c r="C91" s="534">
        <v>30588153958</v>
      </c>
      <c r="D91" s="534"/>
      <c r="E91" s="534"/>
      <c r="F91" s="534"/>
      <c r="G91" s="534"/>
      <c r="H91" s="534"/>
      <c r="I91" s="534"/>
      <c r="J91" s="534"/>
      <c r="K91" s="534"/>
      <c r="L91" s="534"/>
      <c r="M91" s="534"/>
      <c r="N91" s="534"/>
      <c r="O91" s="534"/>
      <c r="P91" s="534"/>
      <c r="Q91" s="534"/>
      <c r="R91" s="534"/>
      <c r="S91" s="374"/>
      <c r="T91" s="534">
        <v>15334790317</v>
      </c>
      <c r="U91" s="534"/>
      <c r="V91" s="534"/>
      <c r="W91" s="534"/>
      <c r="X91" s="534"/>
      <c r="Y91" s="534"/>
      <c r="Z91" s="534"/>
      <c r="AA91" s="534"/>
      <c r="AB91" s="534"/>
      <c r="AC91" s="534"/>
      <c r="AD91" s="534"/>
      <c r="AE91" s="534"/>
      <c r="AF91" s="534"/>
      <c r="AG91" s="534"/>
      <c r="AH91" s="534"/>
      <c r="AI91" s="534"/>
      <c r="AJ91" s="374"/>
      <c r="AK91" s="534">
        <v>24135235404</v>
      </c>
      <c r="AL91" s="534"/>
      <c r="AM91" s="534"/>
      <c r="AN91" s="534"/>
      <c r="AO91" s="534"/>
      <c r="AP91" s="534"/>
      <c r="AQ91" s="534"/>
      <c r="AR91" s="534"/>
      <c r="AS91" s="534"/>
      <c r="AT91" s="534"/>
      <c r="AU91" s="534"/>
      <c r="AV91" s="534"/>
      <c r="AW91" s="534"/>
      <c r="AX91" s="534"/>
      <c r="AY91" s="534"/>
      <c r="AZ91" s="534"/>
      <c r="BA91" s="374"/>
      <c r="BB91" s="534">
        <v>15590147017</v>
      </c>
      <c r="BC91" s="534"/>
      <c r="BD91" s="534"/>
      <c r="BE91" s="534"/>
      <c r="BF91" s="534"/>
      <c r="BG91" s="534"/>
      <c r="BH91" s="534"/>
      <c r="BI91" s="534"/>
      <c r="BJ91" s="534"/>
      <c r="BK91" s="534"/>
      <c r="BL91" s="534"/>
      <c r="BM91" s="534"/>
      <c r="BN91" s="534"/>
      <c r="BO91" s="534"/>
      <c r="BP91" s="534"/>
      <c r="BQ91" s="534"/>
      <c r="BR91" s="374"/>
      <c r="BS91" s="534">
        <v>85648326696</v>
      </c>
      <c r="BT91" s="534"/>
      <c r="BU91" s="534"/>
      <c r="BV91" s="534"/>
      <c r="BW91" s="534"/>
      <c r="BX91" s="534"/>
      <c r="BY91" s="534"/>
      <c r="BZ91" s="534"/>
      <c r="CA91" s="534"/>
      <c r="CB91" s="534"/>
      <c r="CC91" s="534"/>
      <c r="CD91" s="534"/>
      <c r="CE91" s="534"/>
      <c r="CF91" s="534"/>
      <c r="CG91" s="534"/>
      <c r="CH91" s="534"/>
      <c r="CI91" s="534"/>
    </row>
    <row r="92" spans="1:87" s="372" customFormat="1" ht="18" customHeight="1">
      <c r="B92" s="373" t="s">
        <v>419</v>
      </c>
      <c r="C92" s="534">
        <v>0</v>
      </c>
      <c r="D92" s="534"/>
      <c r="E92" s="534"/>
      <c r="F92" s="534"/>
      <c r="G92" s="534"/>
      <c r="H92" s="534"/>
      <c r="I92" s="534"/>
      <c r="J92" s="534"/>
      <c r="K92" s="534"/>
      <c r="L92" s="534"/>
      <c r="M92" s="534"/>
      <c r="N92" s="534"/>
      <c r="O92" s="534"/>
      <c r="P92" s="534"/>
      <c r="Q92" s="534"/>
      <c r="R92" s="534"/>
      <c r="S92" s="374"/>
      <c r="T92" s="534">
        <v>241291861</v>
      </c>
      <c r="U92" s="534"/>
      <c r="V92" s="534"/>
      <c r="W92" s="534"/>
      <c r="X92" s="534"/>
      <c r="Y92" s="534"/>
      <c r="Z92" s="534"/>
      <c r="AA92" s="534"/>
      <c r="AB92" s="534"/>
      <c r="AC92" s="534"/>
      <c r="AD92" s="534"/>
      <c r="AE92" s="534"/>
      <c r="AF92" s="534"/>
      <c r="AG92" s="534"/>
      <c r="AH92" s="534"/>
      <c r="AI92" s="534"/>
      <c r="AJ92" s="374"/>
      <c r="AK92" s="534">
        <v>3076447794</v>
      </c>
      <c r="AL92" s="534"/>
      <c r="AM92" s="534"/>
      <c r="AN92" s="534"/>
      <c r="AO92" s="534"/>
      <c r="AP92" s="534"/>
      <c r="AQ92" s="534"/>
      <c r="AR92" s="534"/>
      <c r="AS92" s="534"/>
      <c r="AT92" s="534"/>
      <c r="AU92" s="534"/>
      <c r="AV92" s="534"/>
      <c r="AW92" s="534"/>
      <c r="AX92" s="534"/>
      <c r="AY92" s="534"/>
      <c r="AZ92" s="534"/>
      <c r="BA92" s="374"/>
      <c r="BB92" s="534">
        <v>3525157492</v>
      </c>
      <c r="BC92" s="534"/>
      <c r="BD92" s="534"/>
      <c r="BE92" s="534"/>
      <c r="BF92" s="534"/>
      <c r="BG92" s="534"/>
      <c r="BH92" s="534"/>
      <c r="BI92" s="534"/>
      <c r="BJ92" s="534"/>
      <c r="BK92" s="534"/>
      <c r="BL92" s="534"/>
      <c r="BM92" s="534"/>
      <c r="BN92" s="534"/>
      <c r="BO92" s="534"/>
      <c r="BP92" s="534"/>
      <c r="BQ92" s="534"/>
      <c r="BR92" s="374"/>
      <c r="BS92" s="534">
        <v>6842897147</v>
      </c>
      <c r="BT92" s="534"/>
      <c r="BU92" s="534"/>
      <c r="BV92" s="534"/>
      <c r="BW92" s="534"/>
      <c r="BX92" s="534"/>
      <c r="BY92" s="534"/>
      <c r="BZ92" s="534"/>
      <c r="CA92" s="534"/>
      <c r="CB92" s="534"/>
      <c r="CC92" s="534"/>
      <c r="CD92" s="534"/>
      <c r="CE92" s="534"/>
      <c r="CF92" s="534"/>
      <c r="CG92" s="534"/>
      <c r="CH92" s="534"/>
      <c r="CI92" s="534"/>
    </row>
    <row r="93" spans="1:87" s="379" customFormat="1" ht="27" customHeight="1">
      <c r="B93" s="380" t="s">
        <v>195</v>
      </c>
      <c r="C93" s="529">
        <v>0</v>
      </c>
      <c r="D93" s="529"/>
      <c r="E93" s="529"/>
      <c r="F93" s="529"/>
      <c r="G93" s="529"/>
      <c r="H93" s="529"/>
      <c r="I93" s="529"/>
      <c r="J93" s="529"/>
      <c r="K93" s="529"/>
      <c r="L93" s="529"/>
      <c r="M93" s="529"/>
      <c r="N93" s="529"/>
      <c r="O93" s="529"/>
      <c r="P93" s="529"/>
      <c r="Q93" s="529"/>
      <c r="R93" s="529"/>
      <c r="S93" s="430"/>
      <c r="T93" s="529">
        <v>0</v>
      </c>
      <c r="U93" s="529"/>
      <c r="V93" s="529"/>
      <c r="W93" s="529"/>
      <c r="X93" s="529"/>
      <c r="Y93" s="529"/>
      <c r="Z93" s="529"/>
      <c r="AA93" s="529"/>
      <c r="AB93" s="529"/>
      <c r="AC93" s="529"/>
      <c r="AD93" s="529"/>
      <c r="AE93" s="529"/>
      <c r="AF93" s="529"/>
      <c r="AG93" s="529"/>
      <c r="AH93" s="529"/>
      <c r="AI93" s="529"/>
      <c r="AJ93" s="430"/>
      <c r="AK93" s="529">
        <v>0</v>
      </c>
      <c r="AL93" s="529"/>
      <c r="AM93" s="529"/>
      <c r="AN93" s="529"/>
      <c r="AO93" s="529"/>
      <c r="AP93" s="529"/>
      <c r="AQ93" s="529"/>
      <c r="AR93" s="529"/>
      <c r="AS93" s="529"/>
      <c r="AT93" s="529"/>
      <c r="AU93" s="529"/>
      <c r="AV93" s="529"/>
      <c r="AW93" s="529"/>
      <c r="AX93" s="529"/>
      <c r="AY93" s="529"/>
      <c r="AZ93" s="529"/>
      <c r="BA93" s="430"/>
      <c r="BB93" s="529">
        <v>3525157492</v>
      </c>
      <c r="BC93" s="529"/>
      <c r="BD93" s="529"/>
      <c r="BE93" s="529"/>
      <c r="BF93" s="529"/>
      <c r="BG93" s="529"/>
      <c r="BH93" s="529"/>
      <c r="BI93" s="529"/>
      <c r="BJ93" s="529"/>
      <c r="BK93" s="529"/>
      <c r="BL93" s="529"/>
      <c r="BM93" s="529"/>
      <c r="BN93" s="529"/>
      <c r="BO93" s="529"/>
      <c r="BP93" s="529"/>
      <c r="BQ93" s="529"/>
      <c r="BR93" s="430"/>
      <c r="BS93" s="529">
        <v>3525157492</v>
      </c>
      <c r="BT93" s="529"/>
      <c r="BU93" s="529"/>
      <c r="BV93" s="529"/>
      <c r="BW93" s="529"/>
      <c r="BX93" s="529"/>
      <c r="BY93" s="529"/>
      <c r="BZ93" s="529"/>
      <c r="CA93" s="529"/>
      <c r="CB93" s="529"/>
      <c r="CC93" s="529"/>
      <c r="CD93" s="529"/>
      <c r="CE93" s="529"/>
      <c r="CF93" s="529"/>
      <c r="CG93" s="529"/>
      <c r="CH93" s="529"/>
      <c r="CI93" s="529"/>
    </row>
    <row r="94" spans="1:87" s="379" customFormat="1" ht="18" customHeight="1">
      <c r="B94" s="380" t="s">
        <v>511</v>
      </c>
      <c r="C94" s="529">
        <v>0</v>
      </c>
      <c r="D94" s="529"/>
      <c r="E94" s="529"/>
      <c r="F94" s="529"/>
      <c r="G94" s="529"/>
      <c r="H94" s="529"/>
      <c r="I94" s="529"/>
      <c r="J94" s="529"/>
      <c r="K94" s="529"/>
      <c r="L94" s="529"/>
      <c r="M94" s="529"/>
      <c r="N94" s="529"/>
      <c r="O94" s="529"/>
      <c r="P94" s="529"/>
      <c r="Q94" s="529"/>
      <c r="R94" s="529"/>
      <c r="S94" s="426"/>
      <c r="T94" s="529">
        <v>241291861</v>
      </c>
      <c r="U94" s="529"/>
      <c r="V94" s="529"/>
      <c r="W94" s="529"/>
      <c r="X94" s="529"/>
      <c r="Y94" s="529"/>
      <c r="Z94" s="529"/>
      <c r="AA94" s="529"/>
      <c r="AB94" s="529"/>
      <c r="AC94" s="529"/>
      <c r="AD94" s="529"/>
      <c r="AE94" s="529"/>
      <c r="AF94" s="529"/>
      <c r="AG94" s="529"/>
      <c r="AH94" s="529"/>
      <c r="AI94" s="529"/>
      <c r="AJ94" s="426"/>
      <c r="AK94" s="529">
        <v>1624447272</v>
      </c>
      <c r="AL94" s="529"/>
      <c r="AM94" s="529"/>
      <c r="AN94" s="529"/>
      <c r="AO94" s="529"/>
      <c r="AP94" s="529"/>
      <c r="AQ94" s="529"/>
      <c r="AR94" s="529"/>
      <c r="AS94" s="529"/>
      <c r="AT94" s="529"/>
      <c r="AU94" s="529"/>
      <c r="AV94" s="529"/>
      <c r="AW94" s="529"/>
      <c r="AX94" s="529"/>
      <c r="AY94" s="529"/>
      <c r="AZ94" s="529"/>
      <c r="BA94" s="426"/>
      <c r="BB94" s="529">
        <v>0</v>
      </c>
      <c r="BC94" s="529"/>
      <c r="BD94" s="529"/>
      <c r="BE94" s="529"/>
      <c r="BF94" s="529"/>
      <c r="BG94" s="529"/>
      <c r="BH94" s="529"/>
      <c r="BI94" s="529"/>
      <c r="BJ94" s="529"/>
      <c r="BK94" s="529"/>
      <c r="BL94" s="529"/>
      <c r="BM94" s="529"/>
      <c r="BN94" s="529"/>
      <c r="BO94" s="529"/>
      <c r="BP94" s="529"/>
      <c r="BQ94" s="529"/>
      <c r="BR94" s="426"/>
      <c r="BS94" s="529">
        <v>1865739133</v>
      </c>
      <c r="BT94" s="529"/>
      <c r="BU94" s="529"/>
      <c r="BV94" s="529"/>
      <c r="BW94" s="529"/>
      <c r="BX94" s="529"/>
      <c r="BY94" s="529"/>
      <c r="BZ94" s="529"/>
      <c r="CA94" s="529"/>
      <c r="CB94" s="529"/>
      <c r="CC94" s="529"/>
      <c r="CD94" s="529"/>
      <c r="CE94" s="529"/>
      <c r="CF94" s="529"/>
      <c r="CG94" s="529"/>
      <c r="CH94" s="529"/>
      <c r="CI94" s="529"/>
    </row>
    <row r="95" spans="1:87" s="379" customFormat="1" ht="27" customHeight="1">
      <c r="B95" s="380" t="s">
        <v>653</v>
      </c>
      <c r="C95" s="529">
        <v>0</v>
      </c>
      <c r="D95" s="529"/>
      <c r="E95" s="529"/>
      <c r="F95" s="529"/>
      <c r="G95" s="529"/>
      <c r="H95" s="529"/>
      <c r="I95" s="529"/>
      <c r="J95" s="529"/>
      <c r="K95" s="529"/>
      <c r="L95" s="529"/>
      <c r="M95" s="529"/>
      <c r="N95" s="529"/>
      <c r="O95" s="529"/>
      <c r="P95" s="529"/>
      <c r="Q95" s="529"/>
      <c r="R95" s="529"/>
      <c r="S95" s="381"/>
      <c r="T95" s="529">
        <v>0</v>
      </c>
      <c r="U95" s="529"/>
      <c r="V95" s="529"/>
      <c r="W95" s="529"/>
      <c r="X95" s="529"/>
      <c r="Y95" s="529"/>
      <c r="Z95" s="529"/>
      <c r="AA95" s="529"/>
      <c r="AB95" s="529"/>
      <c r="AC95" s="529"/>
      <c r="AD95" s="529"/>
      <c r="AE95" s="529"/>
      <c r="AF95" s="529"/>
      <c r="AG95" s="529"/>
      <c r="AH95" s="529"/>
      <c r="AI95" s="529"/>
      <c r="AJ95" s="381"/>
      <c r="AK95" s="529">
        <v>1452000522</v>
      </c>
      <c r="AL95" s="529"/>
      <c r="AM95" s="529"/>
      <c r="AN95" s="529"/>
      <c r="AO95" s="529"/>
      <c r="AP95" s="529"/>
      <c r="AQ95" s="529"/>
      <c r="AR95" s="529"/>
      <c r="AS95" s="529"/>
      <c r="AT95" s="529"/>
      <c r="AU95" s="529"/>
      <c r="AV95" s="529"/>
      <c r="AW95" s="529"/>
      <c r="AX95" s="529"/>
      <c r="AY95" s="529"/>
      <c r="AZ95" s="529"/>
      <c r="BA95" s="381"/>
      <c r="BB95" s="529">
        <v>0</v>
      </c>
      <c r="BC95" s="529"/>
      <c r="BD95" s="529"/>
      <c r="BE95" s="529"/>
      <c r="BF95" s="529"/>
      <c r="BG95" s="529"/>
      <c r="BH95" s="529"/>
      <c r="BI95" s="529"/>
      <c r="BJ95" s="529"/>
      <c r="BK95" s="529"/>
      <c r="BL95" s="529"/>
      <c r="BM95" s="529"/>
      <c r="BN95" s="529"/>
      <c r="BO95" s="529"/>
      <c r="BP95" s="529"/>
      <c r="BQ95" s="529"/>
      <c r="BR95" s="381"/>
      <c r="BS95" s="529">
        <v>1452000522</v>
      </c>
      <c r="BT95" s="529"/>
      <c r="BU95" s="529"/>
      <c r="BV95" s="529"/>
      <c r="BW95" s="529"/>
      <c r="BX95" s="529"/>
      <c r="BY95" s="529"/>
      <c r="BZ95" s="529"/>
      <c r="CA95" s="529"/>
      <c r="CB95" s="529"/>
      <c r="CC95" s="529"/>
      <c r="CD95" s="529"/>
      <c r="CE95" s="529"/>
      <c r="CF95" s="529"/>
      <c r="CG95" s="529"/>
      <c r="CH95" s="529"/>
      <c r="CI95" s="529"/>
    </row>
    <row r="96" spans="1:87" s="372" customFormat="1" ht="18" customHeight="1">
      <c r="B96" s="373" t="s">
        <v>420</v>
      </c>
      <c r="C96" s="534">
        <v>0</v>
      </c>
      <c r="D96" s="534"/>
      <c r="E96" s="534"/>
      <c r="F96" s="534"/>
      <c r="G96" s="534"/>
      <c r="H96" s="534"/>
      <c r="I96" s="534"/>
      <c r="J96" s="534"/>
      <c r="K96" s="534"/>
      <c r="L96" s="534"/>
      <c r="M96" s="534"/>
      <c r="N96" s="534"/>
      <c r="O96" s="534"/>
      <c r="P96" s="534"/>
      <c r="Q96" s="534"/>
      <c r="R96" s="534"/>
      <c r="S96" s="374"/>
      <c r="T96" s="534">
        <v>241291861</v>
      </c>
      <c r="U96" s="534"/>
      <c r="V96" s="534"/>
      <c r="W96" s="534"/>
      <c r="X96" s="534"/>
      <c r="Y96" s="534"/>
      <c r="Z96" s="534"/>
      <c r="AA96" s="534"/>
      <c r="AB96" s="534"/>
      <c r="AC96" s="534"/>
      <c r="AD96" s="534"/>
      <c r="AE96" s="534"/>
      <c r="AF96" s="534"/>
      <c r="AG96" s="534"/>
      <c r="AH96" s="534"/>
      <c r="AI96" s="534"/>
      <c r="AJ96" s="374"/>
      <c r="AK96" s="534">
        <v>6676810781</v>
      </c>
      <c r="AL96" s="534"/>
      <c r="AM96" s="534"/>
      <c r="AN96" s="534"/>
      <c r="AO96" s="534"/>
      <c r="AP96" s="534"/>
      <c r="AQ96" s="534"/>
      <c r="AR96" s="534"/>
      <c r="AS96" s="534"/>
      <c r="AT96" s="534"/>
      <c r="AU96" s="534"/>
      <c r="AV96" s="534"/>
      <c r="AW96" s="534"/>
      <c r="AX96" s="534"/>
      <c r="AY96" s="534"/>
      <c r="AZ96" s="534"/>
      <c r="BA96" s="374"/>
      <c r="BB96" s="534">
        <v>4386190320</v>
      </c>
      <c r="BC96" s="534"/>
      <c r="BD96" s="534"/>
      <c r="BE96" s="534"/>
      <c r="BF96" s="534"/>
      <c r="BG96" s="534"/>
      <c r="BH96" s="534"/>
      <c r="BI96" s="534"/>
      <c r="BJ96" s="534"/>
      <c r="BK96" s="534"/>
      <c r="BL96" s="534"/>
      <c r="BM96" s="534"/>
      <c r="BN96" s="534"/>
      <c r="BO96" s="534"/>
      <c r="BP96" s="534"/>
      <c r="BQ96" s="534"/>
      <c r="BR96" s="374"/>
      <c r="BS96" s="534">
        <v>11304292962</v>
      </c>
      <c r="BT96" s="534"/>
      <c r="BU96" s="534"/>
      <c r="BV96" s="534"/>
      <c r="BW96" s="534"/>
      <c r="BX96" s="534"/>
      <c r="BY96" s="534"/>
      <c r="BZ96" s="534"/>
      <c r="CA96" s="534"/>
      <c r="CB96" s="534"/>
      <c r="CC96" s="534"/>
      <c r="CD96" s="534"/>
      <c r="CE96" s="534"/>
      <c r="CF96" s="534"/>
      <c r="CG96" s="534"/>
      <c r="CH96" s="534"/>
      <c r="CI96" s="534"/>
    </row>
    <row r="97" spans="2:89" s="379" customFormat="1" ht="18" customHeight="1">
      <c r="B97" s="380" t="s">
        <v>199</v>
      </c>
      <c r="C97" s="529">
        <v>0</v>
      </c>
      <c r="D97" s="529"/>
      <c r="E97" s="529"/>
      <c r="F97" s="529"/>
      <c r="G97" s="529"/>
      <c r="H97" s="529"/>
      <c r="I97" s="529"/>
      <c r="J97" s="529"/>
      <c r="K97" s="529"/>
      <c r="L97" s="529"/>
      <c r="M97" s="529"/>
      <c r="N97" s="529"/>
      <c r="O97" s="529"/>
      <c r="P97" s="529"/>
      <c r="Q97" s="529"/>
      <c r="R97" s="529"/>
      <c r="S97" s="381"/>
      <c r="T97" s="529">
        <v>0</v>
      </c>
      <c r="U97" s="529"/>
      <c r="V97" s="529"/>
      <c r="W97" s="529"/>
      <c r="X97" s="529"/>
      <c r="Y97" s="529"/>
      <c r="Z97" s="529"/>
      <c r="AA97" s="529"/>
      <c r="AB97" s="529"/>
      <c r="AC97" s="529"/>
      <c r="AD97" s="529"/>
      <c r="AE97" s="529"/>
      <c r="AF97" s="529"/>
      <c r="AG97" s="529"/>
      <c r="AH97" s="529"/>
      <c r="AI97" s="529"/>
      <c r="AJ97" s="381"/>
      <c r="AK97" s="529">
        <v>5052363509</v>
      </c>
      <c r="AL97" s="529"/>
      <c r="AM97" s="529"/>
      <c r="AN97" s="529"/>
      <c r="AO97" s="529"/>
      <c r="AP97" s="529"/>
      <c r="AQ97" s="529"/>
      <c r="AR97" s="529"/>
      <c r="AS97" s="529"/>
      <c r="AT97" s="529"/>
      <c r="AU97" s="529"/>
      <c r="AV97" s="529"/>
      <c r="AW97" s="529"/>
      <c r="AX97" s="529"/>
      <c r="AY97" s="529"/>
      <c r="AZ97" s="529"/>
      <c r="BA97" s="381"/>
      <c r="BB97" s="529">
        <v>0</v>
      </c>
      <c r="BC97" s="529"/>
      <c r="BD97" s="529"/>
      <c r="BE97" s="529"/>
      <c r="BF97" s="529"/>
      <c r="BG97" s="529"/>
      <c r="BH97" s="529"/>
      <c r="BI97" s="529"/>
      <c r="BJ97" s="529"/>
      <c r="BK97" s="529"/>
      <c r="BL97" s="529"/>
      <c r="BM97" s="529"/>
      <c r="BN97" s="529"/>
      <c r="BO97" s="529"/>
      <c r="BP97" s="529"/>
      <c r="BQ97" s="529"/>
      <c r="BR97" s="381"/>
      <c r="BS97" s="529">
        <v>5052363509</v>
      </c>
      <c r="BT97" s="529"/>
      <c r="BU97" s="529"/>
      <c r="BV97" s="529"/>
      <c r="BW97" s="529"/>
      <c r="BX97" s="529"/>
      <c r="BY97" s="529"/>
      <c r="BZ97" s="529"/>
      <c r="CA97" s="529"/>
      <c r="CB97" s="529"/>
      <c r="CC97" s="529"/>
      <c r="CD97" s="529"/>
      <c r="CE97" s="529"/>
      <c r="CF97" s="529"/>
      <c r="CG97" s="529"/>
      <c r="CH97" s="529"/>
      <c r="CI97" s="529"/>
      <c r="CK97" s="466"/>
    </row>
    <row r="98" spans="2:89" s="379" customFormat="1" ht="18" customHeight="1">
      <c r="B98" s="380" t="s">
        <v>643</v>
      </c>
      <c r="C98" s="529">
        <v>0</v>
      </c>
      <c r="D98" s="529"/>
      <c r="E98" s="529"/>
      <c r="F98" s="529"/>
      <c r="G98" s="529"/>
      <c r="H98" s="529"/>
      <c r="I98" s="529"/>
      <c r="J98" s="529"/>
      <c r="K98" s="529"/>
      <c r="L98" s="529"/>
      <c r="M98" s="529"/>
      <c r="N98" s="529"/>
      <c r="O98" s="529"/>
      <c r="P98" s="529"/>
      <c r="Q98" s="529"/>
      <c r="R98" s="529"/>
      <c r="S98" s="441"/>
      <c r="T98" s="529">
        <v>0</v>
      </c>
      <c r="U98" s="529"/>
      <c r="V98" s="529"/>
      <c r="W98" s="529"/>
      <c r="X98" s="529"/>
      <c r="Y98" s="529"/>
      <c r="Z98" s="529"/>
      <c r="AA98" s="529"/>
      <c r="AB98" s="529"/>
      <c r="AC98" s="529"/>
      <c r="AD98" s="529"/>
      <c r="AE98" s="529"/>
      <c r="AF98" s="529"/>
      <c r="AG98" s="529"/>
      <c r="AH98" s="529"/>
      <c r="AI98" s="529"/>
      <c r="AJ98" s="441"/>
      <c r="AK98" s="529">
        <v>0</v>
      </c>
      <c r="AL98" s="529"/>
      <c r="AM98" s="529"/>
      <c r="AN98" s="529"/>
      <c r="AO98" s="529"/>
      <c r="AP98" s="529"/>
      <c r="AQ98" s="529"/>
      <c r="AR98" s="529"/>
      <c r="AS98" s="529"/>
      <c r="AT98" s="529"/>
      <c r="AU98" s="529"/>
      <c r="AV98" s="529"/>
      <c r="AW98" s="529"/>
      <c r="AX98" s="529"/>
      <c r="AY98" s="529"/>
      <c r="AZ98" s="529"/>
      <c r="BA98" s="441"/>
      <c r="BB98" s="529">
        <v>4386190320</v>
      </c>
      <c r="BC98" s="529"/>
      <c r="BD98" s="529"/>
      <c r="BE98" s="529"/>
      <c r="BF98" s="529"/>
      <c r="BG98" s="529"/>
      <c r="BH98" s="529"/>
      <c r="BI98" s="529"/>
      <c r="BJ98" s="529"/>
      <c r="BK98" s="529"/>
      <c r="BL98" s="529"/>
      <c r="BM98" s="529"/>
      <c r="BN98" s="529"/>
      <c r="BO98" s="529"/>
      <c r="BP98" s="529"/>
      <c r="BQ98" s="529"/>
      <c r="BR98" s="441"/>
      <c r="BS98" s="529">
        <v>4386190320</v>
      </c>
      <c r="BT98" s="529"/>
      <c r="BU98" s="529"/>
      <c r="BV98" s="529"/>
      <c r="BW98" s="529"/>
      <c r="BX98" s="529"/>
      <c r="BY98" s="529"/>
      <c r="BZ98" s="529"/>
      <c r="CA98" s="529"/>
      <c r="CB98" s="529"/>
      <c r="CC98" s="529"/>
      <c r="CD98" s="529"/>
      <c r="CE98" s="529"/>
      <c r="CF98" s="529"/>
      <c r="CG98" s="529"/>
      <c r="CH98" s="529"/>
      <c r="CI98" s="529"/>
      <c r="CK98" s="466"/>
    </row>
    <row r="99" spans="2:89" s="379" customFormat="1" ht="18" customHeight="1">
      <c r="B99" s="380" t="s">
        <v>418</v>
      </c>
      <c r="C99" s="529">
        <v>0</v>
      </c>
      <c r="D99" s="529"/>
      <c r="E99" s="529"/>
      <c r="F99" s="529"/>
      <c r="G99" s="529"/>
      <c r="H99" s="529"/>
      <c r="I99" s="529"/>
      <c r="J99" s="529"/>
      <c r="K99" s="529"/>
      <c r="L99" s="529"/>
      <c r="M99" s="529"/>
      <c r="N99" s="529"/>
      <c r="O99" s="529"/>
      <c r="P99" s="529"/>
      <c r="Q99" s="529"/>
      <c r="R99" s="529"/>
      <c r="S99" s="381"/>
      <c r="T99" s="529">
        <v>241291861</v>
      </c>
      <c r="U99" s="529"/>
      <c r="V99" s="529"/>
      <c r="W99" s="529"/>
      <c r="X99" s="529"/>
      <c r="Y99" s="529"/>
      <c r="Z99" s="529"/>
      <c r="AA99" s="529"/>
      <c r="AB99" s="529"/>
      <c r="AC99" s="529"/>
      <c r="AD99" s="529"/>
      <c r="AE99" s="529"/>
      <c r="AF99" s="529"/>
      <c r="AG99" s="529"/>
      <c r="AH99" s="529"/>
      <c r="AI99" s="529"/>
      <c r="AJ99" s="381"/>
      <c r="AK99" s="529">
        <v>1624447272</v>
      </c>
      <c r="AL99" s="529"/>
      <c r="AM99" s="529"/>
      <c r="AN99" s="529"/>
      <c r="AO99" s="529"/>
      <c r="AP99" s="529"/>
      <c r="AQ99" s="529"/>
      <c r="AR99" s="529"/>
      <c r="AS99" s="529"/>
      <c r="AT99" s="529"/>
      <c r="AU99" s="529"/>
      <c r="AV99" s="529"/>
      <c r="AW99" s="529"/>
      <c r="AX99" s="529"/>
      <c r="AY99" s="529"/>
      <c r="AZ99" s="529"/>
      <c r="BA99" s="381"/>
      <c r="BB99" s="529">
        <v>0</v>
      </c>
      <c r="BC99" s="529"/>
      <c r="BD99" s="529"/>
      <c r="BE99" s="529"/>
      <c r="BF99" s="529"/>
      <c r="BG99" s="529"/>
      <c r="BH99" s="529"/>
      <c r="BI99" s="529"/>
      <c r="BJ99" s="529"/>
      <c r="BK99" s="529"/>
      <c r="BL99" s="529"/>
      <c r="BM99" s="529"/>
      <c r="BN99" s="529"/>
      <c r="BO99" s="529"/>
      <c r="BP99" s="529"/>
      <c r="BQ99" s="529"/>
      <c r="BR99" s="381"/>
      <c r="BS99" s="529">
        <v>1865739133</v>
      </c>
      <c r="BT99" s="529"/>
      <c r="BU99" s="529"/>
      <c r="BV99" s="529"/>
      <c r="BW99" s="529"/>
      <c r="BX99" s="529"/>
      <c r="BY99" s="529"/>
      <c r="BZ99" s="529"/>
      <c r="CA99" s="529"/>
      <c r="CB99" s="529"/>
      <c r="CC99" s="529"/>
      <c r="CD99" s="529"/>
      <c r="CE99" s="529"/>
      <c r="CF99" s="529"/>
      <c r="CG99" s="529"/>
      <c r="CH99" s="529"/>
      <c r="CI99" s="529"/>
    </row>
    <row r="100" spans="2:89" s="372" customFormat="1" ht="18" customHeight="1">
      <c r="B100" s="475" t="s">
        <v>646</v>
      </c>
      <c r="C100" s="530">
        <v>30588153958</v>
      </c>
      <c r="D100" s="530"/>
      <c r="E100" s="530"/>
      <c r="F100" s="530"/>
      <c r="G100" s="530"/>
      <c r="H100" s="530"/>
      <c r="I100" s="530"/>
      <c r="J100" s="530"/>
      <c r="K100" s="530"/>
      <c r="L100" s="530"/>
      <c r="M100" s="530"/>
      <c r="N100" s="530"/>
      <c r="O100" s="530"/>
      <c r="P100" s="530"/>
      <c r="Q100" s="530"/>
      <c r="R100" s="530"/>
      <c r="S100" s="376"/>
      <c r="T100" s="530">
        <v>15334790317</v>
      </c>
      <c r="U100" s="530"/>
      <c r="V100" s="530"/>
      <c r="W100" s="530"/>
      <c r="X100" s="530"/>
      <c r="Y100" s="530"/>
      <c r="Z100" s="530"/>
      <c r="AA100" s="530"/>
      <c r="AB100" s="530"/>
      <c r="AC100" s="530"/>
      <c r="AD100" s="530"/>
      <c r="AE100" s="530"/>
      <c r="AF100" s="530"/>
      <c r="AG100" s="530"/>
      <c r="AH100" s="530"/>
      <c r="AI100" s="530"/>
      <c r="AJ100" s="376"/>
      <c r="AK100" s="530">
        <v>20534872417</v>
      </c>
      <c r="AL100" s="530"/>
      <c r="AM100" s="530"/>
      <c r="AN100" s="530"/>
      <c r="AO100" s="530"/>
      <c r="AP100" s="530"/>
      <c r="AQ100" s="530"/>
      <c r="AR100" s="530"/>
      <c r="AS100" s="530"/>
      <c r="AT100" s="530"/>
      <c r="AU100" s="530"/>
      <c r="AV100" s="530"/>
      <c r="AW100" s="530"/>
      <c r="AX100" s="530"/>
      <c r="AY100" s="530"/>
      <c r="AZ100" s="530"/>
      <c r="BA100" s="376"/>
      <c r="BB100" s="530">
        <v>14729114189</v>
      </c>
      <c r="BC100" s="530"/>
      <c r="BD100" s="530"/>
      <c r="BE100" s="530"/>
      <c r="BF100" s="530"/>
      <c r="BG100" s="530"/>
      <c r="BH100" s="530"/>
      <c r="BI100" s="530"/>
      <c r="BJ100" s="530"/>
      <c r="BK100" s="530"/>
      <c r="BL100" s="530"/>
      <c r="BM100" s="530"/>
      <c r="BN100" s="530"/>
      <c r="BO100" s="530"/>
      <c r="BP100" s="530"/>
      <c r="BQ100" s="530"/>
      <c r="BR100" s="376"/>
      <c r="BS100" s="530">
        <v>81186930881</v>
      </c>
      <c r="BT100" s="530"/>
      <c r="BU100" s="530"/>
      <c r="BV100" s="530"/>
      <c r="BW100" s="530"/>
      <c r="BX100" s="530"/>
      <c r="BY100" s="530"/>
      <c r="BZ100" s="530"/>
      <c r="CA100" s="530"/>
      <c r="CB100" s="530"/>
      <c r="CC100" s="530"/>
      <c r="CD100" s="530"/>
      <c r="CE100" s="530"/>
      <c r="CF100" s="530"/>
      <c r="CG100" s="530"/>
      <c r="CH100" s="530"/>
      <c r="CI100" s="530"/>
      <c r="CJ100" s="439"/>
    </row>
    <row r="101" spans="2:89" s="372" customFormat="1" ht="18" customHeight="1">
      <c r="B101" s="377" t="s">
        <v>196</v>
      </c>
      <c r="C101" s="378"/>
      <c r="D101" s="378"/>
      <c r="E101" s="378"/>
      <c r="F101" s="378"/>
      <c r="G101" s="378"/>
      <c r="H101" s="378"/>
      <c r="I101" s="378"/>
      <c r="J101" s="378"/>
      <c r="K101" s="378"/>
      <c r="L101" s="378"/>
      <c r="M101" s="378"/>
      <c r="N101" s="378"/>
      <c r="O101" s="378"/>
      <c r="P101" s="378"/>
      <c r="Q101" s="378"/>
      <c r="R101" s="378"/>
      <c r="S101" s="376"/>
      <c r="T101" s="378"/>
      <c r="U101" s="378"/>
      <c r="V101" s="378"/>
      <c r="W101" s="378"/>
      <c r="X101" s="378"/>
      <c r="Y101" s="378"/>
      <c r="Z101" s="378"/>
      <c r="AA101" s="378"/>
      <c r="AB101" s="378"/>
      <c r="AC101" s="378"/>
      <c r="AD101" s="378"/>
      <c r="AE101" s="378"/>
      <c r="AF101" s="378"/>
      <c r="AG101" s="378"/>
      <c r="AH101" s="378"/>
      <c r="AI101" s="378"/>
      <c r="AJ101" s="376"/>
      <c r="AK101" s="378"/>
      <c r="AL101" s="378"/>
      <c r="AM101" s="378"/>
      <c r="AN101" s="378"/>
      <c r="AO101" s="378"/>
      <c r="AP101" s="378"/>
      <c r="AQ101" s="378"/>
      <c r="AR101" s="378"/>
      <c r="AS101" s="378"/>
      <c r="AT101" s="378"/>
      <c r="AU101" s="378"/>
      <c r="AV101" s="378"/>
      <c r="AW101" s="378"/>
      <c r="AX101" s="378"/>
      <c r="AY101" s="378"/>
      <c r="AZ101" s="378"/>
      <c r="BA101" s="376"/>
      <c r="BB101" s="378"/>
      <c r="BC101" s="378"/>
      <c r="BD101" s="378"/>
      <c r="BE101" s="378"/>
      <c r="BF101" s="378"/>
      <c r="BG101" s="378"/>
      <c r="BH101" s="378"/>
      <c r="BI101" s="378"/>
      <c r="BJ101" s="378"/>
      <c r="BK101" s="378"/>
      <c r="BL101" s="378"/>
      <c r="BM101" s="378"/>
      <c r="BN101" s="378"/>
      <c r="BO101" s="378"/>
      <c r="BP101" s="378"/>
      <c r="BQ101" s="378"/>
      <c r="BR101" s="376"/>
      <c r="BS101" s="378"/>
      <c r="BT101" s="378"/>
      <c r="BU101" s="378"/>
      <c r="BV101" s="378"/>
      <c r="BW101" s="378"/>
      <c r="BX101" s="378"/>
      <c r="BY101" s="378"/>
      <c r="BZ101" s="378"/>
      <c r="CA101" s="378"/>
      <c r="CB101" s="378"/>
      <c r="CC101" s="378"/>
      <c r="CD101" s="378"/>
      <c r="CE101" s="378"/>
      <c r="CF101" s="378"/>
      <c r="CG101" s="378"/>
      <c r="CH101" s="378"/>
      <c r="CI101" s="378"/>
    </row>
    <row r="102" spans="2:89" s="372" customFormat="1" ht="27" customHeight="1">
      <c r="B102" s="373" t="s">
        <v>209</v>
      </c>
      <c r="C102" s="534">
        <v>4241211431</v>
      </c>
      <c r="D102" s="534"/>
      <c r="E102" s="534"/>
      <c r="F102" s="534"/>
      <c r="G102" s="534"/>
      <c r="H102" s="534"/>
      <c r="I102" s="534"/>
      <c r="J102" s="534"/>
      <c r="K102" s="534"/>
      <c r="L102" s="534"/>
      <c r="M102" s="534"/>
      <c r="N102" s="534"/>
      <c r="O102" s="534"/>
      <c r="P102" s="534"/>
      <c r="Q102" s="534"/>
      <c r="R102" s="534"/>
      <c r="S102" s="374"/>
      <c r="T102" s="534">
        <v>1469413760</v>
      </c>
      <c r="U102" s="534"/>
      <c r="V102" s="534"/>
      <c r="W102" s="534"/>
      <c r="X102" s="534"/>
      <c r="Y102" s="534"/>
      <c r="Z102" s="534"/>
      <c r="AA102" s="534"/>
      <c r="AB102" s="534"/>
      <c r="AC102" s="534"/>
      <c r="AD102" s="534"/>
      <c r="AE102" s="534"/>
      <c r="AF102" s="534"/>
      <c r="AG102" s="534"/>
      <c r="AH102" s="534"/>
      <c r="AI102" s="534"/>
      <c r="AJ102" s="374"/>
      <c r="AK102" s="534">
        <v>2750401210</v>
      </c>
      <c r="AL102" s="534"/>
      <c r="AM102" s="534"/>
      <c r="AN102" s="534"/>
      <c r="AO102" s="534"/>
      <c r="AP102" s="534"/>
      <c r="AQ102" s="534"/>
      <c r="AR102" s="534"/>
      <c r="AS102" s="534"/>
      <c r="AT102" s="534"/>
      <c r="AU102" s="534"/>
      <c r="AV102" s="534"/>
      <c r="AW102" s="534"/>
      <c r="AX102" s="534"/>
      <c r="AY102" s="534"/>
      <c r="AZ102" s="534"/>
      <c r="BA102" s="374"/>
      <c r="BB102" s="534">
        <v>144085415</v>
      </c>
      <c r="BC102" s="534"/>
      <c r="BD102" s="534"/>
      <c r="BE102" s="534"/>
      <c r="BF102" s="534"/>
      <c r="BG102" s="534"/>
      <c r="BH102" s="534"/>
      <c r="BI102" s="534"/>
      <c r="BJ102" s="534"/>
      <c r="BK102" s="534"/>
      <c r="BL102" s="534"/>
      <c r="BM102" s="534"/>
      <c r="BN102" s="534"/>
      <c r="BO102" s="534"/>
      <c r="BP102" s="534"/>
      <c r="BQ102" s="534"/>
      <c r="BR102" s="374"/>
      <c r="BS102" s="534">
        <v>8605111816</v>
      </c>
      <c r="BT102" s="534"/>
      <c r="BU102" s="534"/>
      <c r="BV102" s="534"/>
      <c r="BW102" s="534"/>
      <c r="BX102" s="534"/>
      <c r="BY102" s="534"/>
      <c r="BZ102" s="534"/>
      <c r="CA102" s="534"/>
      <c r="CB102" s="534"/>
      <c r="CC102" s="534"/>
      <c r="CD102" s="534"/>
      <c r="CE102" s="534"/>
      <c r="CF102" s="534"/>
      <c r="CG102" s="534"/>
      <c r="CH102" s="534"/>
      <c r="CI102" s="534"/>
    </row>
    <row r="103" spans="2:89" s="372" customFormat="1" ht="7.5" customHeight="1">
      <c r="B103" s="373"/>
      <c r="C103" s="534"/>
      <c r="D103" s="534"/>
      <c r="E103" s="534"/>
      <c r="F103" s="534"/>
      <c r="G103" s="534"/>
      <c r="H103" s="534"/>
      <c r="I103" s="534"/>
      <c r="J103" s="534"/>
      <c r="K103" s="534"/>
      <c r="L103" s="534"/>
      <c r="M103" s="534"/>
      <c r="N103" s="534"/>
      <c r="O103" s="534"/>
      <c r="P103" s="534"/>
      <c r="Q103" s="534"/>
      <c r="R103" s="534"/>
      <c r="S103" s="374"/>
      <c r="T103" s="534"/>
      <c r="U103" s="534"/>
      <c r="V103" s="534"/>
      <c r="W103" s="534"/>
      <c r="X103" s="534"/>
      <c r="Y103" s="534"/>
      <c r="Z103" s="534"/>
      <c r="AA103" s="534"/>
      <c r="AB103" s="534"/>
      <c r="AC103" s="534"/>
      <c r="AD103" s="534"/>
      <c r="AE103" s="534"/>
      <c r="AF103" s="534"/>
      <c r="AG103" s="534"/>
      <c r="AH103" s="534"/>
      <c r="AI103" s="534"/>
      <c r="AJ103" s="374"/>
      <c r="AK103" s="534"/>
      <c r="AL103" s="534"/>
      <c r="AM103" s="534"/>
      <c r="AN103" s="534"/>
      <c r="AO103" s="534"/>
      <c r="AP103" s="534"/>
      <c r="AQ103" s="534"/>
      <c r="AR103" s="534"/>
      <c r="AS103" s="534"/>
      <c r="AT103" s="534"/>
      <c r="AU103" s="534"/>
      <c r="AV103" s="534"/>
      <c r="AW103" s="534"/>
      <c r="AX103" s="534"/>
      <c r="AY103" s="534"/>
      <c r="AZ103" s="534"/>
      <c r="BA103" s="374"/>
      <c r="BB103" s="534"/>
      <c r="BC103" s="534"/>
      <c r="BD103" s="534"/>
      <c r="BE103" s="534"/>
      <c r="BF103" s="534"/>
      <c r="BG103" s="534"/>
      <c r="BH103" s="534"/>
      <c r="BI103" s="534"/>
      <c r="BJ103" s="534"/>
      <c r="BK103" s="534"/>
      <c r="BL103" s="534"/>
      <c r="BM103" s="534"/>
      <c r="BN103" s="534"/>
      <c r="BO103" s="534"/>
      <c r="BP103" s="534"/>
      <c r="BQ103" s="534"/>
      <c r="BR103" s="374"/>
      <c r="BS103" s="534"/>
      <c r="BT103" s="534"/>
      <c r="BU103" s="534"/>
      <c r="BV103" s="534"/>
      <c r="BW103" s="534"/>
      <c r="BX103" s="534"/>
      <c r="BY103" s="534"/>
      <c r="BZ103" s="534"/>
      <c r="CA103" s="534"/>
      <c r="CB103" s="534"/>
      <c r="CC103" s="534"/>
      <c r="CD103" s="534"/>
      <c r="CE103" s="534"/>
      <c r="CF103" s="534"/>
      <c r="CG103" s="534"/>
      <c r="CH103" s="534"/>
      <c r="CI103" s="534"/>
    </row>
    <row r="104" spans="2:89" s="372" customFormat="1" ht="18" customHeight="1">
      <c r="B104" s="382" t="s">
        <v>197</v>
      </c>
      <c r="C104" s="534"/>
      <c r="D104" s="534"/>
      <c r="E104" s="534"/>
      <c r="F104" s="534"/>
      <c r="G104" s="534"/>
      <c r="H104" s="534"/>
      <c r="I104" s="534"/>
      <c r="J104" s="534"/>
      <c r="K104" s="534"/>
      <c r="L104" s="534"/>
      <c r="M104" s="534"/>
      <c r="N104" s="534"/>
      <c r="O104" s="534"/>
      <c r="P104" s="534"/>
      <c r="Q104" s="534"/>
      <c r="R104" s="534"/>
      <c r="S104" s="374"/>
      <c r="T104" s="534"/>
      <c r="U104" s="534"/>
      <c r="V104" s="534"/>
      <c r="W104" s="534"/>
      <c r="X104" s="534"/>
      <c r="Y104" s="534"/>
      <c r="Z104" s="534"/>
      <c r="AA104" s="534"/>
      <c r="AB104" s="534"/>
      <c r="AC104" s="534"/>
      <c r="AD104" s="534"/>
      <c r="AE104" s="534"/>
      <c r="AF104" s="534"/>
      <c r="AG104" s="534"/>
      <c r="AH104" s="534"/>
      <c r="AI104" s="534"/>
      <c r="AJ104" s="374"/>
      <c r="AK104" s="534"/>
      <c r="AL104" s="534"/>
      <c r="AM104" s="534"/>
      <c r="AN104" s="534"/>
      <c r="AO104" s="534"/>
      <c r="AP104" s="534"/>
      <c r="AQ104" s="534"/>
      <c r="AR104" s="534"/>
      <c r="AS104" s="534"/>
      <c r="AT104" s="534"/>
      <c r="AU104" s="534"/>
      <c r="AV104" s="534"/>
      <c r="AW104" s="534"/>
      <c r="AX104" s="534"/>
      <c r="AY104" s="534"/>
      <c r="AZ104" s="534"/>
      <c r="BA104" s="374"/>
      <c r="BB104" s="534"/>
      <c r="BC104" s="534"/>
      <c r="BD104" s="534"/>
      <c r="BE104" s="534"/>
      <c r="BF104" s="534"/>
      <c r="BG104" s="534"/>
      <c r="BH104" s="534"/>
      <c r="BI104" s="534"/>
      <c r="BJ104" s="534"/>
      <c r="BK104" s="534"/>
      <c r="BL104" s="534"/>
      <c r="BM104" s="534"/>
      <c r="BN104" s="534"/>
      <c r="BO104" s="534"/>
      <c r="BP104" s="534"/>
      <c r="BQ104" s="534"/>
      <c r="BR104" s="374"/>
      <c r="BS104" s="534"/>
      <c r="BT104" s="534"/>
      <c r="BU104" s="534"/>
      <c r="BV104" s="534"/>
      <c r="BW104" s="534"/>
      <c r="BX104" s="534"/>
      <c r="BY104" s="534"/>
      <c r="BZ104" s="534"/>
      <c r="CA104" s="534"/>
      <c r="CB104" s="534"/>
      <c r="CC104" s="534"/>
      <c r="CD104" s="534"/>
      <c r="CE104" s="534"/>
      <c r="CF104" s="534"/>
      <c r="CG104" s="534"/>
      <c r="CH104" s="534"/>
      <c r="CI104" s="534"/>
    </row>
    <row r="105" spans="2:89" s="372" customFormat="1" ht="18" customHeight="1">
      <c r="B105" s="474" t="s">
        <v>645</v>
      </c>
      <c r="C105" s="534">
        <v>13361073054</v>
      </c>
      <c r="D105" s="534"/>
      <c r="E105" s="534"/>
      <c r="F105" s="534"/>
      <c r="G105" s="534"/>
      <c r="H105" s="534"/>
      <c r="I105" s="534"/>
      <c r="J105" s="534"/>
      <c r="K105" s="534"/>
      <c r="L105" s="534"/>
      <c r="M105" s="534"/>
      <c r="N105" s="534"/>
      <c r="O105" s="534"/>
      <c r="P105" s="534"/>
      <c r="Q105" s="534"/>
      <c r="R105" s="534"/>
      <c r="S105" s="374"/>
      <c r="T105" s="534">
        <v>12189305945</v>
      </c>
      <c r="U105" s="534"/>
      <c r="V105" s="534"/>
      <c r="W105" s="534"/>
      <c r="X105" s="534"/>
      <c r="Y105" s="534"/>
      <c r="Z105" s="534"/>
      <c r="AA105" s="534"/>
      <c r="AB105" s="534"/>
      <c r="AC105" s="534"/>
      <c r="AD105" s="534"/>
      <c r="AE105" s="534"/>
      <c r="AF105" s="534"/>
      <c r="AG105" s="534"/>
      <c r="AH105" s="534"/>
      <c r="AI105" s="534"/>
      <c r="AJ105" s="374"/>
      <c r="AK105" s="534">
        <v>12603792329</v>
      </c>
      <c r="AL105" s="534"/>
      <c r="AM105" s="534"/>
      <c r="AN105" s="534"/>
      <c r="AO105" s="534"/>
      <c r="AP105" s="534"/>
      <c r="AQ105" s="534"/>
      <c r="AR105" s="534"/>
      <c r="AS105" s="534"/>
      <c r="AT105" s="534"/>
      <c r="AU105" s="534"/>
      <c r="AV105" s="534"/>
      <c r="AW105" s="534"/>
      <c r="AX105" s="534"/>
      <c r="AY105" s="534"/>
      <c r="AZ105" s="534"/>
      <c r="BA105" s="374"/>
      <c r="BB105" s="534">
        <v>5693681307</v>
      </c>
      <c r="BC105" s="534"/>
      <c r="BD105" s="534"/>
      <c r="BE105" s="534"/>
      <c r="BF105" s="534"/>
      <c r="BG105" s="534"/>
      <c r="BH105" s="534"/>
      <c r="BI105" s="534"/>
      <c r="BJ105" s="534"/>
      <c r="BK105" s="534"/>
      <c r="BL105" s="534"/>
      <c r="BM105" s="534"/>
      <c r="BN105" s="534"/>
      <c r="BO105" s="534"/>
      <c r="BP105" s="534"/>
      <c r="BQ105" s="534"/>
      <c r="BR105" s="374"/>
      <c r="BS105" s="534">
        <v>43847852635</v>
      </c>
      <c r="BT105" s="534"/>
      <c r="BU105" s="534"/>
      <c r="BV105" s="534"/>
      <c r="BW105" s="534"/>
      <c r="BX105" s="534"/>
      <c r="BY105" s="534"/>
      <c r="BZ105" s="534"/>
      <c r="CA105" s="534"/>
      <c r="CB105" s="534"/>
      <c r="CC105" s="534"/>
      <c r="CD105" s="534"/>
      <c r="CE105" s="534"/>
      <c r="CF105" s="534"/>
      <c r="CG105" s="534"/>
      <c r="CH105" s="534"/>
      <c r="CI105" s="534"/>
    </row>
    <row r="106" spans="2:89" s="372" customFormat="1" ht="18" customHeight="1">
      <c r="B106" s="373" t="s">
        <v>419</v>
      </c>
      <c r="C106" s="534">
        <v>761951836.02134204</v>
      </c>
      <c r="D106" s="534"/>
      <c r="E106" s="534"/>
      <c r="F106" s="534"/>
      <c r="G106" s="534"/>
      <c r="H106" s="534"/>
      <c r="I106" s="534"/>
      <c r="J106" s="534"/>
      <c r="K106" s="534"/>
      <c r="L106" s="534"/>
      <c r="M106" s="534"/>
      <c r="N106" s="534"/>
      <c r="O106" s="534"/>
      <c r="P106" s="534"/>
      <c r="Q106" s="534"/>
      <c r="R106" s="534"/>
      <c r="S106" s="374"/>
      <c r="T106" s="534">
        <v>662383514.37597406</v>
      </c>
      <c r="U106" s="534"/>
      <c r="V106" s="534"/>
      <c r="W106" s="534"/>
      <c r="X106" s="534"/>
      <c r="Y106" s="534"/>
      <c r="Z106" s="534"/>
      <c r="AA106" s="534"/>
      <c r="AB106" s="534"/>
      <c r="AC106" s="534"/>
      <c r="AD106" s="534"/>
      <c r="AE106" s="534"/>
      <c r="AF106" s="534"/>
      <c r="AG106" s="534"/>
      <c r="AH106" s="534"/>
      <c r="AI106" s="534"/>
      <c r="AJ106" s="374"/>
      <c r="AK106" s="534">
        <v>3110345721.6733799</v>
      </c>
      <c r="AL106" s="534"/>
      <c r="AM106" s="534"/>
      <c r="AN106" s="534"/>
      <c r="AO106" s="534"/>
      <c r="AP106" s="534"/>
      <c r="AQ106" s="534"/>
      <c r="AR106" s="534"/>
      <c r="AS106" s="534"/>
      <c r="AT106" s="534"/>
      <c r="AU106" s="534"/>
      <c r="AV106" s="534"/>
      <c r="AW106" s="534"/>
      <c r="AX106" s="534"/>
      <c r="AY106" s="534"/>
      <c r="AZ106" s="534"/>
      <c r="BA106" s="374"/>
      <c r="BB106" s="534">
        <v>1189671277.76896</v>
      </c>
      <c r="BC106" s="534"/>
      <c r="BD106" s="534"/>
      <c r="BE106" s="534"/>
      <c r="BF106" s="534"/>
      <c r="BG106" s="534"/>
      <c r="BH106" s="534"/>
      <c r="BI106" s="534"/>
      <c r="BJ106" s="534"/>
      <c r="BK106" s="534"/>
      <c r="BL106" s="534"/>
      <c r="BM106" s="534"/>
      <c r="BN106" s="534"/>
      <c r="BO106" s="534"/>
      <c r="BP106" s="534"/>
      <c r="BQ106" s="534"/>
      <c r="BR106" s="374"/>
      <c r="BS106" s="534">
        <v>5724352349.8396559</v>
      </c>
      <c r="BT106" s="534"/>
      <c r="BU106" s="534"/>
      <c r="BV106" s="534"/>
      <c r="BW106" s="534"/>
      <c r="BX106" s="534"/>
      <c r="BY106" s="534"/>
      <c r="BZ106" s="534"/>
      <c r="CA106" s="534"/>
      <c r="CB106" s="534"/>
      <c r="CC106" s="534"/>
      <c r="CD106" s="534"/>
      <c r="CE106" s="534"/>
      <c r="CF106" s="534"/>
      <c r="CG106" s="534"/>
      <c r="CH106" s="534"/>
      <c r="CI106" s="534"/>
    </row>
    <row r="107" spans="2:89" s="379" customFormat="1" ht="18" customHeight="1">
      <c r="B107" s="380" t="s">
        <v>212</v>
      </c>
      <c r="C107" s="529">
        <v>761951836.02134204</v>
      </c>
      <c r="D107" s="529"/>
      <c r="E107" s="529"/>
      <c r="F107" s="529"/>
      <c r="G107" s="529"/>
      <c r="H107" s="529"/>
      <c r="I107" s="529"/>
      <c r="J107" s="529"/>
      <c r="K107" s="529"/>
      <c r="L107" s="529"/>
      <c r="M107" s="529"/>
      <c r="N107" s="529"/>
      <c r="O107" s="529"/>
      <c r="P107" s="529"/>
      <c r="Q107" s="529"/>
      <c r="R107" s="529"/>
      <c r="S107" s="381"/>
      <c r="T107" s="529">
        <v>571899044.37597406</v>
      </c>
      <c r="U107" s="529"/>
      <c r="V107" s="529"/>
      <c r="W107" s="529"/>
      <c r="X107" s="529"/>
      <c r="Y107" s="529"/>
      <c r="Z107" s="529"/>
      <c r="AA107" s="529"/>
      <c r="AB107" s="529"/>
      <c r="AC107" s="529"/>
      <c r="AD107" s="529"/>
      <c r="AE107" s="529"/>
      <c r="AF107" s="529"/>
      <c r="AG107" s="529"/>
      <c r="AH107" s="529"/>
      <c r="AI107" s="529"/>
      <c r="AJ107" s="381"/>
      <c r="AK107" s="529">
        <v>1277094214.6733799</v>
      </c>
      <c r="AL107" s="529"/>
      <c r="AM107" s="529"/>
      <c r="AN107" s="529"/>
      <c r="AO107" s="529"/>
      <c r="AP107" s="529"/>
      <c r="AQ107" s="529"/>
      <c r="AR107" s="529"/>
      <c r="AS107" s="529"/>
      <c r="AT107" s="529"/>
      <c r="AU107" s="529"/>
      <c r="AV107" s="529"/>
      <c r="AW107" s="529"/>
      <c r="AX107" s="529"/>
      <c r="AY107" s="529"/>
      <c r="AZ107" s="529"/>
      <c r="BA107" s="381"/>
      <c r="BB107" s="529">
        <v>1189671277.76896</v>
      </c>
      <c r="BC107" s="529"/>
      <c r="BD107" s="529"/>
      <c r="BE107" s="529"/>
      <c r="BF107" s="529"/>
      <c r="BG107" s="529"/>
      <c r="BH107" s="529"/>
      <c r="BI107" s="529"/>
      <c r="BJ107" s="529"/>
      <c r="BK107" s="529"/>
      <c r="BL107" s="529"/>
      <c r="BM107" s="529"/>
      <c r="BN107" s="529"/>
      <c r="BO107" s="529"/>
      <c r="BP107" s="529"/>
      <c r="BQ107" s="529"/>
      <c r="BR107" s="381"/>
      <c r="BS107" s="529">
        <v>3800616372.8396559</v>
      </c>
      <c r="BT107" s="529"/>
      <c r="BU107" s="529"/>
      <c r="BV107" s="529"/>
      <c r="BW107" s="529"/>
      <c r="BX107" s="529"/>
      <c r="BY107" s="529"/>
      <c r="BZ107" s="529"/>
      <c r="CA107" s="529"/>
      <c r="CB107" s="529"/>
      <c r="CC107" s="529"/>
      <c r="CD107" s="529"/>
      <c r="CE107" s="529"/>
      <c r="CF107" s="529"/>
      <c r="CG107" s="529"/>
      <c r="CH107" s="529"/>
      <c r="CI107" s="529"/>
    </row>
    <row r="108" spans="2:89" s="379" customFormat="1" ht="18" customHeight="1">
      <c r="B108" s="380" t="s">
        <v>511</v>
      </c>
      <c r="C108" s="529"/>
      <c r="D108" s="529"/>
      <c r="E108" s="529"/>
      <c r="F108" s="529"/>
      <c r="G108" s="529"/>
      <c r="H108" s="529"/>
      <c r="I108" s="529"/>
      <c r="J108" s="529"/>
      <c r="K108" s="529"/>
      <c r="L108" s="529"/>
      <c r="M108" s="529"/>
      <c r="N108" s="529"/>
      <c r="O108" s="529"/>
      <c r="P108" s="529"/>
      <c r="Q108" s="529"/>
      <c r="R108" s="529"/>
      <c r="S108" s="430"/>
      <c r="T108" s="529">
        <v>90484470</v>
      </c>
      <c r="U108" s="529"/>
      <c r="V108" s="529"/>
      <c r="W108" s="529"/>
      <c r="X108" s="529"/>
      <c r="Y108" s="529"/>
      <c r="Z108" s="529"/>
      <c r="AA108" s="529"/>
      <c r="AB108" s="529"/>
      <c r="AC108" s="529"/>
      <c r="AD108" s="529"/>
      <c r="AE108" s="529"/>
      <c r="AF108" s="529"/>
      <c r="AG108" s="529"/>
      <c r="AH108" s="529"/>
      <c r="AI108" s="529"/>
      <c r="AJ108" s="430"/>
      <c r="AK108" s="529">
        <v>770179696</v>
      </c>
      <c r="AL108" s="529"/>
      <c r="AM108" s="529"/>
      <c r="AN108" s="529"/>
      <c r="AO108" s="529"/>
      <c r="AP108" s="529"/>
      <c r="AQ108" s="529"/>
      <c r="AR108" s="529"/>
      <c r="AS108" s="529"/>
      <c r="AT108" s="529"/>
      <c r="AU108" s="529"/>
      <c r="AV108" s="529"/>
      <c r="AW108" s="529"/>
      <c r="AX108" s="529"/>
      <c r="AY108" s="529"/>
      <c r="AZ108" s="529"/>
      <c r="BA108" s="430"/>
      <c r="BB108" s="529"/>
      <c r="BC108" s="529"/>
      <c r="BD108" s="529"/>
      <c r="BE108" s="529"/>
      <c r="BF108" s="529"/>
      <c r="BG108" s="529"/>
      <c r="BH108" s="529"/>
      <c r="BI108" s="529"/>
      <c r="BJ108" s="529"/>
      <c r="BK108" s="529"/>
      <c r="BL108" s="529"/>
      <c r="BM108" s="529"/>
      <c r="BN108" s="529"/>
      <c r="BO108" s="529"/>
      <c r="BP108" s="529"/>
      <c r="BQ108" s="529"/>
      <c r="BR108" s="430"/>
      <c r="BS108" s="529">
        <v>860664166</v>
      </c>
      <c r="BT108" s="529"/>
      <c r="BU108" s="529"/>
      <c r="BV108" s="529"/>
      <c r="BW108" s="529"/>
      <c r="BX108" s="529"/>
      <c r="BY108" s="529"/>
      <c r="BZ108" s="529"/>
      <c r="CA108" s="529"/>
      <c r="CB108" s="529"/>
      <c r="CC108" s="529"/>
      <c r="CD108" s="529"/>
      <c r="CE108" s="529"/>
      <c r="CF108" s="529"/>
      <c r="CG108" s="529"/>
      <c r="CH108" s="529"/>
      <c r="CI108" s="529"/>
    </row>
    <row r="109" spans="2:89" s="379" customFormat="1" ht="27" customHeight="1">
      <c r="B109" s="380" t="s">
        <v>653</v>
      </c>
      <c r="C109" s="529">
        <v>0</v>
      </c>
      <c r="D109" s="529"/>
      <c r="E109" s="529"/>
      <c r="F109" s="529"/>
      <c r="G109" s="529"/>
      <c r="H109" s="529"/>
      <c r="I109" s="529"/>
      <c r="J109" s="529"/>
      <c r="K109" s="529"/>
      <c r="L109" s="529"/>
      <c r="M109" s="529"/>
      <c r="N109" s="529"/>
      <c r="O109" s="529"/>
      <c r="P109" s="529"/>
      <c r="Q109" s="529"/>
      <c r="R109" s="529"/>
      <c r="S109" s="426"/>
      <c r="T109" s="529">
        <v>0</v>
      </c>
      <c r="U109" s="529"/>
      <c r="V109" s="529"/>
      <c r="W109" s="529"/>
      <c r="X109" s="529"/>
      <c r="Y109" s="529"/>
      <c r="Z109" s="529"/>
      <c r="AA109" s="529"/>
      <c r="AB109" s="529"/>
      <c r="AC109" s="529"/>
      <c r="AD109" s="529"/>
      <c r="AE109" s="529"/>
      <c r="AF109" s="529"/>
      <c r="AG109" s="529"/>
      <c r="AH109" s="529"/>
      <c r="AI109" s="529"/>
      <c r="AJ109" s="426"/>
      <c r="AK109" s="529">
        <v>1063071811</v>
      </c>
      <c r="AL109" s="529"/>
      <c r="AM109" s="529"/>
      <c r="AN109" s="529"/>
      <c r="AO109" s="529"/>
      <c r="AP109" s="529"/>
      <c r="AQ109" s="529"/>
      <c r="AR109" s="529"/>
      <c r="AS109" s="529"/>
      <c r="AT109" s="529"/>
      <c r="AU109" s="529"/>
      <c r="AV109" s="529"/>
      <c r="AW109" s="529"/>
      <c r="AX109" s="529"/>
      <c r="AY109" s="529"/>
      <c r="AZ109" s="529"/>
      <c r="BA109" s="426"/>
      <c r="BB109" s="529">
        <v>0</v>
      </c>
      <c r="BC109" s="529"/>
      <c r="BD109" s="529"/>
      <c r="BE109" s="529"/>
      <c r="BF109" s="529"/>
      <c r="BG109" s="529"/>
      <c r="BH109" s="529"/>
      <c r="BI109" s="529"/>
      <c r="BJ109" s="529"/>
      <c r="BK109" s="529"/>
      <c r="BL109" s="529"/>
      <c r="BM109" s="529"/>
      <c r="BN109" s="529"/>
      <c r="BO109" s="529"/>
      <c r="BP109" s="529"/>
      <c r="BQ109" s="529"/>
      <c r="BR109" s="426"/>
      <c r="BS109" s="529">
        <v>1063071811</v>
      </c>
      <c r="BT109" s="529"/>
      <c r="BU109" s="529"/>
      <c r="BV109" s="529"/>
      <c r="BW109" s="529"/>
      <c r="BX109" s="529"/>
      <c r="BY109" s="529"/>
      <c r="BZ109" s="529"/>
      <c r="CA109" s="529"/>
      <c r="CB109" s="529"/>
      <c r="CC109" s="529"/>
      <c r="CD109" s="529"/>
      <c r="CE109" s="529"/>
      <c r="CF109" s="529"/>
      <c r="CG109" s="529"/>
      <c r="CH109" s="529"/>
      <c r="CI109" s="529"/>
    </row>
    <row r="110" spans="2:89" s="372" customFormat="1" ht="18" customHeight="1">
      <c r="B110" s="373" t="s">
        <v>420</v>
      </c>
      <c r="C110" s="534">
        <v>0</v>
      </c>
      <c r="D110" s="534"/>
      <c r="E110" s="534"/>
      <c r="F110" s="534"/>
      <c r="G110" s="534"/>
      <c r="H110" s="534"/>
      <c r="I110" s="534"/>
      <c r="J110" s="534"/>
      <c r="K110" s="534"/>
      <c r="L110" s="534"/>
      <c r="M110" s="534"/>
      <c r="N110" s="534"/>
      <c r="O110" s="534"/>
      <c r="P110" s="534"/>
      <c r="Q110" s="534"/>
      <c r="R110" s="534"/>
      <c r="S110" s="374"/>
      <c r="T110" s="534">
        <v>90484470</v>
      </c>
      <c r="U110" s="534"/>
      <c r="V110" s="534"/>
      <c r="W110" s="534"/>
      <c r="X110" s="534"/>
      <c r="Y110" s="534"/>
      <c r="Z110" s="534"/>
      <c r="AA110" s="534"/>
      <c r="AB110" s="534"/>
      <c r="AC110" s="534"/>
      <c r="AD110" s="534"/>
      <c r="AE110" s="534"/>
      <c r="AF110" s="534"/>
      <c r="AG110" s="534"/>
      <c r="AH110" s="534"/>
      <c r="AI110" s="534"/>
      <c r="AJ110" s="374"/>
      <c r="AK110" s="534">
        <v>3558750078.9166698</v>
      </c>
      <c r="AL110" s="534"/>
      <c r="AM110" s="534"/>
      <c r="AN110" s="534"/>
      <c r="AO110" s="534"/>
      <c r="AP110" s="534"/>
      <c r="AQ110" s="534"/>
      <c r="AR110" s="534"/>
      <c r="AS110" s="534"/>
      <c r="AT110" s="534"/>
      <c r="AU110" s="534"/>
      <c r="AV110" s="534"/>
      <c r="AW110" s="534"/>
      <c r="AX110" s="534"/>
      <c r="AY110" s="534"/>
      <c r="AZ110" s="534"/>
      <c r="BA110" s="374"/>
      <c r="BB110" s="534">
        <v>1084148372</v>
      </c>
      <c r="BC110" s="534"/>
      <c r="BD110" s="534"/>
      <c r="BE110" s="534"/>
      <c r="BF110" s="534"/>
      <c r="BG110" s="534"/>
      <c r="BH110" s="534"/>
      <c r="BI110" s="534"/>
      <c r="BJ110" s="534"/>
      <c r="BK110" s="534"/>
      <c r="BL110" s="534"/>
      <c r="BM110" s="534"/>
      <c r="BN110" s="534"/>
      <c r="BO110" s="534"/>
      <c r="BP110" s="534"/>
      <c r="BQ110" s="534"/>
      <c r="BR110" s="374"/>
      <c r="BS110" s="534">
        <v>4733382920.9166698</v>
      </c>
      <c r="BT110" s="534"/>
      <c r="BU110" s="534"/>
      <c r="BV110" s="534"/>
      <c r="BW110" s="534"/>
      <c r="BX110" s="534"/>
      <c r="BY110" s="534"/>
      <c r="BZ110" s="534"/>
      <c r="CA110" s="534"/>
      <c r="CB110" s="534"/>
      <c r="CC110" s="534"/>
      <c r="CD110" s="534"/>
      <c r="CE110" s="534"/>
      <c r="CF110" s="534"/>
      <c r="CG110" s="534"/>
      <c r="CH110" s="534"/>
      <c r="CI110" s="534"/>
    </row>
    <row r="111" spans="2:89" s="379" customFormat="1" ht="18" customHeight="1">
      <c r="B111" s="380" t="s">
        <v>199</v>
      </c>
      <c r="C111" s="529">
        <v>0</v>
      </c>
      <c r="D111" s="529"/>
      <c r="E111" s="529"/>
      <c r="F111" s="529"/>
      <c r="G111" s="529"/>
      <c r="H111" s="529"/>
      <c r="I111" s="529"/>
      <c r="J111" s="529"/>
      <c r="K111" s="529"/>
      <c r="L111" s="529"/>
      <c r="M111" s="529"/>
      <c r="N111" s="529"/>
      <c r="O111" s="529"/>
      <c r="P111" s="529"/>
      <c r="Q111" s="529"/>
      <c r="R111" s="529"/>
      <c r="S111" s="381"/>
      <c r="T111" s="529">
        <v>0</v>
      </c>
      <c r="U111" s="529"/>
      <c r="V111" s="529"/>
      <c r="W111" s="529"/>
      <c r="X111" s="529"/>
      <c r="Y111" s="529"/>
      <c r="Z111" s="529"/>
      <c r="AA111" s="529"/>
      <c r="AB111" s="529"/>
      <c r="AC111" s="529"/>
      <c r="AD111" s="529"/>
      <c r="AE111" s="529"/>
      <c r="AF111" s="529"/>
      <c r="AG111" s="529"/>
      <c r="AH111" s="529"/>
      <c r="AI111" s="529"/>
      <c r="AJ111" s="381"/>
      <c r="AK111" s="529">
        <v>2788570382.9166698</v>
      </c>
      <c r="AL111" s="529"/>
      <c r="AM111" s="529"/>
      <c r="AN111" s="529"/>
      <c r="AO111" s="529"/>
      <c r="AP111" s="529"/>
      <c r="AQ111" s="529"/>
      <c r="AR111" s="529"/>
      <c r="AS111" s="529"/>
      <c r="AT111" s="529"/>
      <c r="AU111" s="529"/>
      <c r="AV111" s="529"/>
      <c r="AW111" s="529"/>
      <c r="AX111" s="529"/>
      <c r="AY111" s="529"/>
      <c r="AZ111" s="529"/>
      <c r="BA111" s="381"/>
      <c r="BB111" s="529">
        <v>0</v>
      </c>
      <c r="BC111" s="529"/>
      <c r="BD111" s="529"/>
      <c r="BE111" s="529"/>
      <c r="BF111" s="529"/>
      <c r="BG111" s="529"/>
      <c r="BH111" s="529"/>
      <c r="BI111" s="529"/>
      <c r="BJ111" s="529"/>
      <c r="BK111" s="529"/>
      <c r="BL111" s="529"/>
      <c r="BM111" s="529"/>
      <c r="BN111" s="529"/>
      <c r="BO111" s="529"/>
      <c r="BP111" s="529"/>
      <c r="BQ111" s="529"/>
      <c r="BR111" s="381"/>
      <c r="BS111" s="529">
        <v>2788570382.9166698</v>
      </c>
      <c r="BT111" s="529"/>
      <c r="BU111" s="529"/>
      <c r="BV111" s="529"/>
      <c r="BW111" s="529"/>
      <c r="BX111" s="529"/>
      <c r="BY111" s="529"/>
      <c r="BZ111" s="529"/>
      <c r="CA111" s="529"/>
      <c r="CB111" s="529"/>
      <c r="CC111" s="529"/>
      <c r="CD111" s="529"/>
      <c r="CE111" s="529"/>
      <c r="CF111" s="529"/>
      <c r="CG111" s="529"/>
      <c r="CH111" s="529"/>
      <c r="CI111" s="529"/>
    </row>
    <row r="112" spans="2:89" s="379" customFormat="1" ht="18" customHeight="1">
      <c r="B112" s="380" t="s">
        <v>643</v>
      </c>
      <c r="C112" s="529">
        <v>0</v>
      </c>
      <c r="D112" s="529"/>
      <c r="E112" s="529"/>
      <c r="F112" s="529"/>
      <c r="G112" s="529"/>
      <c r="H112" s="529"/>
      <c r="I112" s="529"/>
      <c r="J112" s="529"/>
      <c r="K112" s="529"/>
      <c r="L112" s="529"/>
      <c r="M112" s="529"/>
      <c r="N112" s="529"/>
      <c r="O112" s="529"/>
      <c r="P112" s="529"/>
      <c r="Q112" s="529"/>
      <c r="R112" s="529"/>
      <c r="S112" s="441"/>
      <c r="T112" s="529">
        <v>0</v>
      </c>
      <c r="U112" s="529"/>
      <c r="V112" s="529"/>
      <c r="W112" s="529"/>
      <c r="X112" s="529"/>
      <c r="Y112" s="529"/>
      <c r="Z112" s="529"/>
      <c r="AA112" s="529"/>
      <c r="AB112" s="529"/>
      <c r="AC112" s="529"/>
      <c r="AD112" s="529"/>
      <c r="AE112" s="529"/>
      <c r="AF112" s="529"/>
      <c r="AG112" s="529"/>
      <c r="AH112" s="529"/>
      <c r="AI112" s="529"/>
      <c r="AJ112" s="441"/>
      <c r="AK112" s="529">
        <v>0</v>
      </c>
      <c r="AL112" s="529"/>
      <c r="AM112" s="529"/>
      <c r="AN112" s="529"/>
      <c r="AO112" s="529"/>
      <c r="AP112" s="529"/>
      <c r="AQ112" s="529"/>
      <c r="AR112" s="529"/>
      <c r="AS112" s="529"/>
      <c r="AT112" s="529"/>
      <c r="AU112" s="529"/>
      <c r="AV112" s="529"/>
      <c r="AW112" s="529"/>
      <c r="AX112" s="529"/>
      <c r="AY112" s="529"/>
      <c r="AZ112" s="529"/>
      <c r="BA112" s="441"/>
      <c r="BB112" s="529">
        <v>1084148372</v>
      </c>
      <c r="BC112" s="529"/>
      <c r="BD112" s="529"/>
      <c r="BE112" s="529"/>
      <c r="BF112" s="529"/>
      <c r="BG112" s="529"/>
      <c r="BH112" s="529"/>
      <c r="BI112" s="529"/>
      <c r="BJ112" s="529"/>
      <c r="BK112" s="529"/>
      <c r="BL112" s="529"/>
      <c r="BM112" s="529"/>
      <c r="BN112" s="529"/>
      <c r="BO112" s="529"/>
      <c r="BP112" s="529"/>
      <c r="BQ112" s="529"/>
      <c r="BR112" s="441"/>
      <c r="BS112" s="529">
        <v>1084148372</v>
      </c>
      <c r="BT112" s="529"/>
      <c r="BU112" s="529"/>
      <c r="BV112" s="529"/>
      <c r="BW112" s="529"/>
      <c r="BX112" s="529"/>
      <c r="BY112" s="529"/>
      <c r="BZ112" s="529"/>
      <c r="CA112" s="529"/>
      <c r="CB112" s="529"/>
      <c r="CC112" s="529"/>
      <c r="CD112" s="529"/>
      <c r="CE112" s="529"/>
      <c r="CF112" s="529"/>
      <c r="CG112" s="529"/>
      <c r="CH112" s="529"/>
      <c r="CI112" s="529"/>
    </row>
    <row r="113" spans="1:88" s="379" customFormat="1" ht="18" customHeight="1">
      <c r="B113" s="380" t="s">
        <v>418</v>
      </c>
      <c r="C113" s="529">
        <v>0</v>
      </c>
      <c r="D113" s="529"/>
      <c r="E113" s="529"/>
      <c r="F113" s="529"/>
      <c r="G113" s="529"/>
      <c r="H113" s="529"/>
      <c r="I113" s="529"/>
      <c r="J113" s="529"/>
      <c r="K113" s="529"/>
      <c r="L113" s="529"/>
      <c r="M113" s="529"/>
      <c r="N113" s="529"/>
      <c r="O113" s="529"/>
      <c r="P113" s="529"/>
      <c r="Q113" s="529"/>
      <c r="R113" s="529"/>
      <c r="S113" s="430"/>
      <c r="T113" s="529">
        <v>90484470</v>
      </c>
      <c r="U113" s="529"/>
      <c r="V113" s="529"/>
      <c r="W113" s="529"/>
      <c r="X113" s="529"/>
      <c r="Y113" s="529"/>
      <c r="Z113" s="529"/>
      <c r="AA113" s="529"/>
      <c r="AB113" s="529"/>
      <c r="AC113" s="529"/>
      <c r="AD113" s="529"/>
      <c r="AE113" s="529"/>
      <c r="AF113" s="529"/>
      <c r="AG113" s="529"/>
      <c r="AH113" s="529"/>
      <c r="AI113" s="529"/>
      <c r="AJ113" s="430"/>
      <c r="AK113" s="529">
        <v>770179696</v>
      </c>
      <c r="AL113" s="529"/>
      <c r="AM113" s="529"/>
      <c r="AN113" s="529"/>
      <c r="AO113" s="529"/>
      <c r="AP113" s="529"/>
      <c r="AQ113" s="529"/>
      <c r="AR113" s="529"/>
      <c r="AS113" s="529"/>
      <c r="AT113" s="529"/>
      <c r="AU113" s="529"/>
      <c r="AV113" s="529"/>
      <c r="AW113" s="529"/>
      <c r="AX113" s="529"/>
      <c r="AY113" s="529"/>
      <c r="AZ113" s="529"/>
      <c r="BA113" s="430"/>
      <c r="BB113" s="529">
        <v>0</v>
      </c>
      <c r="BC113" s="529"/>
      <c r="BD113" s="529"/>
      <c r="BE113" s="529"/>
      <c r="BF113" s="529"/>
      <c r="BG113" s="529"/>
      <c r="BH113" s="529"/>
      <c r="BI113" s="529"/>
      <c r="BJ113" s="529"/>
      <c r="BK113" s="529"/>
      <c r="BL113" s="529"/>
      <c r="BM113" s="529"/>
      <c r="BN113" s="529"/>
      <c r="BO113" s="529"/>
      <c r="BP113" s="529"/>
      <c r="BQ113" s="529"/>
      <c r="BR113" s="430"/>
      <c r="BS113" s="529">
        <v>860664166</v>
      </c>
      <c r="BT113" s="529"/>
      <c r="BU113" s="529"/>
      <c r="BV113" s="529"/>
      <c r="BW113" s="529"/>
      <c r="BX113" s="529"/>
      <c r="BY113" s="529"/>
      <c r="BZ113" s="529"/>
      <c r="CA113" s="529"/>
      <c r="CB113" s="529"/>
      <c r="CC113" s="529"/>
      <c r="CD113" s="529"/>
      <c r="CE113" s="529"/>
      <c r="CF113" s="529"/>
      <c r="CG113" s="529"/>
      <c r="CH113" s="529"/>
      <c r="CI113" s="529"/>
    </row>
    <row r="114" spans="1:88" s="372" customFormat="1" ht="18" customHeight="1">
      <c r="B114" s="475" t="s">
        <v>646</v>
      </c>
      <c r="C114" s="530">
        <v>14123024890.021341</v>
      </c>
      <c r="D114" s="530"/>
      <c r="E114" s="530"/>
      <c r="F114" s="530"/>
      <c r="G114" s="530"/>
      <c r="H114" s="530"/>
      <c r="I114" s="530"/>
      <c r="J114" s="530"/>
      <c r="K114" s="530"/>
      <c r="L114" s="530"/>
      <c r="M114" s="530"/>
      <c r="N114" s="530"/>
      <c r="O114" s="530"/>
      <c r="P114" s="530"/>
      <c r="Q114" s="530"/>
      <c r="R114" s="530"/>
      <c r="S114" s="376"/>
      <c r="T114" s="530">
        <v>12761204989.375975</v>
      </c>
      <c r="U114" s="530"/>
      <c r="V114" s="530"/>
      <c r="W114" s="530"/>
      <c r="X114" s="530"/>
      <c r="Y114" s="530"/>
      <c r="Z114" s="530"/>
      <c r="AA114" s="530"/>
      <c r="AB114" s="530"/>
      <c r="AC114" s="530"/>
      <c r="AD114" s="530"/>
      <c r="AE114" s="530"/>
      <c r="AF114" s="530"/>
      <c r="AG114" s="530"/>
      <c r="AH114" s="530"/>
      <c r="AI114" s="530"/>
      <c r="AJ114" s="376"/>
      <c r="AK114" s="530">
        <v>12155387971.75671</v>
      </c>
      <c r="AL114" s="530"/>
      <c r="AM114" s="530"/>
      <c r="AN114" s="530"/>
      <c r="AO114" s="530"/>
      <c r="AP114" s="530"/>
      <c r="AQ114" s="530"/>
      <c r="AR114" s="530"/>
      <c r="AS114" s="530"/>
      <c r="AT114" s="530"/>
      <c r="AU114" s="530"/>
      <c r="AV114" s="530"/>
      <c r="AW114" s="530"/>
      <c r="AX114" s="530"/>
      <c r="AY114" s="530"/>
      <c r="AZ114" s="530"/>
      <c r="BA114" s="376"/>
      <c r="BB114" s="530">
        <v>5799204212.76896</v>
      </c>
      <c r="BC114" s="530"/>
      <c r="BD114" s="530"/>
      <c r="BE114" s="530"/>
      <c r="BF114" s="530"/>
      <c r="BG114" s="530"/>
      <c r="BH114" s="530"/>
      <c r="BI114" s="530"/>
      <c r="BJ114" s="530"/>
      <c r="BK114" s="530"/>
      <c r="BL114" s="530"/>
      <c r="BM114" s="530"/>
      <c r="BN114" s="530"/>
      <c r="BO114" s="530"/>
      <c r="BP114" s="530"/>
      <c r="BQ114" s="530"/>
      <c r="BR114" s="376"/>
      <c r="BS114" s="530">
        <v>44838822063.922981</v>
      </c>
      <c r="BT114" s="530"/>
      <c r="BU114" s="530"/>
      <c r="BV114" s="530"/>
      <c r="BW114" s="530"/>
      <c r="BX114" s="530"/>
      <c r="BY114" s="530"/>
      <c r="BZ114" s="530"/>
      <c r="CA114" s="530"/>
      <c r="CB114" s="530"/>
      <c r="CC114" s="530"/>
      <c r="CD114" s="530"/>
      <c r="CE114" s="530"/>
      <c r="CF114" s="530"/>
      <c r="CG114" s="530"/>
      <c r="CH114" s="530"/>
      <c r="CI114" s="530"/>
      <c r="CJ114" s="439"/>
    </row>
    <row r="115" spans="1:88" s="372" customFormat="1" ht="11.25">
      <c r="B115" s="373"/>
      <c r="C115" s="534"/>
      <c r="D115" s="534"/>
      <c r="E115" s="534"/>
      <c r="F115" s="534"/>
      <c r="G115" s="534"/>
      <c r="H115" s="534"/>
      <c r="I115" s="534"/>
      <c r="J115" s="534"/>
      <c r="K115" s="534"/>
      <c r="L115" s="534"/>
      <c r="M115" s="534"/>
      <c r="N115" s="534"/>
      <c r="O115" s="534"/>
      <c r="P115" s="534"/>
      <c r="Q115" s="534"/>
      <c r="R115" s="534"/>
      <c r="S115" s="374"/>
      <c r="T115" s="534"/>
      <c r="U115" s="534"/>
      <c r="V115" s="534"/>
      <c r="W115" s="534"/>
      <c r="X115" s="534"/>
      <c r="Y115" s="534"/>
      <c r="Z115" s="534"/>
      <c r="AA115" s="534"/>
      <c r="AB115" s="534"/>
      <c r="AC115" s="534"/>
      <c r="AD115" s="534"/>
      <c r="AE115" s="534"/>
      <c r="AF115" s="534"/>
      <c r="AG115" s="534"/>
      <c r="AH115" s="534"/>
      <c r="AI115" s="534"/>
      <c r="AJ115" s="374"/>
      <c r="AK115" s="534"/>
      <c r="AL115" s="534"/>
      <c r="AM115" s="534"/>
      <c r="AN115" s="534"/>
      <c r="AO115" s="534"/>
      <c r="AP115" s="534"/>
      <c r="AQ115" s="534"/>
      <c r="AR115" s="534"/>
      <c r="AS115" s="534"/>
      <c r="AT115" s="534"/>
      <c r="AU115" s="534"/>
      <c r="AV115" s="534"/>
      <c r="AW115" s="534"/>
      <c r="AX115" s="534"/>
      <c r="AY115" s="534"/>
      <c r="AZ115" s="534"/>
      <c r="BA115" s="374"/>
      <c r="BB115" s="534"/>
      <c r="BC115" s="534"/>
      <c r="BD115" s="534"/>
      <c r="BE115" s="534"/>
      <c r="BF115" s="534"/>
      <c r="BG115" s="534"/>
      <c r="BH115" s="534"/>
      <c r="BI115" s="534"/>
      <c r="BJ115" s="534"/>
      <c r="BK115" s="534"/>
      <c r="BL115" s="534"/>
      <c r="BM115" s="534"/>
      <c r="BN115" s="534"/>
      <c r="BO115" s="534"/>
      <c r="BP115" s="534"/>
      <c r="BQ115" s="534"/>
      <c r="BR115" s="374"/>
      <c r="BS115" s="534"/>
      <c r="BT115" s="534"/>
      <c r="BU115" s="534"/>
      <c r="BV115" s="534"/>
      <c r="BW115" s="534"/>
      <c r="BX115" s="534"/>
      <c r="BY115" s="534"/>
      <c r="BZ115" s="534"/>
      <c r="CA115" s="534"/>
      <c r="CB115" s="534"/>
      <c r="CC115" s="534"/>
      <c r="CD115" s="534"/>
      <c r="CE115" s="534"/>
      <c r="CF115" s="534"/>
      <c r="CG115" s="534"/>
      <c r="CH115" s="534"/>
      <c r="CI115" s="534"/>
    </row>
    <row r="116" spans="1:88" s="372" customFormat="1" ht="18" customHeight="1">
      <c r="B116" s="382" t="s">
        <v>198</v>
      </c>
      <c r="C116" s="534"/>
      <c r="D116" s="534"/>
      <c r="E116" s="534"/>
      <c r="F116" s="534"/>
      <c r="G116" s="534"/>
      <c r="H116" s="534"/>
      <c r="I116" s="534"/>
      <c r="J116" s="534"/>
      <c r="K116" s="534"/>
      <c r="L116" s="534"/>
      <c r="M116" s="534"/>
      <c r="N116" s="534"/>
      <c r="O116" s="534"/>
      <c r="P116" s="534"/>
      <c r="Q116" s="534"/>
      <c r="R116" s="534"/>
      <c r="S116" s="374"/>
      <c r="T116" s="534"/>
      <c r="U116" s="534"/>
      <c r="V116" s="534"/>
      <c r="W116" s="534"/>
      <c r="X116" s="534"/>
      <c r="Y116" s="534"/>
      <c r="Z116" s="534"/>
      <c r="AA116" s="534"/>
      <c r="AB116" s="534"/>
      <c r="AC116" s="534"/>
      <c r="AD116" s="534"/>
      <c r="AE116" s="534"/>
      <c r="AF116" s="534"/>
      <c r="AG116" s="534"/>
      <c r="AH116" s="534"/>
      <c r="AI116" s="534"/>
      <c r="AJ116" s="374"/>
      <c r="AK116" s="534"/>
      <c r="AL116" s="534"/>
      <c r="AM116" s="534"/>
      <c r="AN116" s="534"/>
      <c r="AO116" s="534"/>
      <c r="AP116" s="534"/>
      <c r="AQ116" s="534"/>
      <c r="AR116" s="534"/>
      <c r="AS116" s="534"/>
      <c r="AT116" s="534"/>
      <c r="AU116" s="534"/>
      <c r="AV116" s="534"/>
      <c r="AW116" s="534"/>
      <c r="AX116" s="534"/>
      <c r="AY116" s="534"/>
      <c r="AZ116" s="534"/>
      <c r="BA116" s="374"/>
      <c r="BB116" s="534"/>
      <c r="BC116" s="534"/>
      <c r="BD116" s="534"/>
      <c r="BE116" s="534"/>
      <c r="BF116" s="534"/>
      <c r="BG116" s="534"/>
      <c r="BH116" s="534"/>
      <c r="BI116" s="534"/>
      <c r="BJ116" s="534"/>
      <c r="BK116" s="534"/>
      <c r="BL116" s="534"/>
      <c r="BM116" s="534"/>
      <c r="BN116" s="534"/>
      <c r="BO116" s="534"/>
      <c r="BP116" s="534"/>
      <c r="BQ116" s="534"/>
      <c r="BR116" s="374"/>
      <c r="BS116" s="534"/>
      <c r="BT116" s="534"/>
      <c r="BU116" s="534"/>
      <c r="BV116" s="534"/>
      <c r="BW116" s="534"/>
      <c r="BX116" s="534"/>
      <c r="BY116" s="534"/>
      <c r="BZ116" s="534"/>
      <c r="CA116" s="534"/>
      <c r="CB116" s="534"/>
      <c r="CC116" s="534"/>
      <c r="CD116" s="534"/>
      <c r="CE116" s="534"/>
      <c r="CF116" s="534"/>
      <c r="CG116" s="534"/>
      <c r="CH116" s="534"/>
      <c r="CI116" s="534"/>
    </row>
    <row r="117" spans="1:88" s="372" customFormat="1" ht="18" customHeight="1">
      <c r="B117" s="474" t="s">
        <v>645</v>
      </c>
      <c r="C117" s="534">
        <v>17227080904</v>
      </c>
      <c r="D117" s="534"/>
      <c r="E117" s="534"/>
      <c r="F117" s="534"/>
      <c r="G117" s="534"/>
      <c r="H117" s="534"/>
      <c r="I117" s="534"/>
      <c r="J117" s="534"/>
      <c r="K117" s="534"/>
      <c r="L117" s="534"/>
      <c r="M117" s="534"/>
      <c r="N117" s="534"/>
      <c r="O117" s="534"/>
      <c r="P117" s="534"/>
      <c r="Q117" s="534"/>
      <c r="R117" s="534"/>
      <c r="S117" s="374"/>
      <c r="T117" s="534">
        <v>3145484372</v>
      </c>
      <c r="U117" s="534"/>
      <c r="V117" s="534"/>
      <c r="W117" s="534"/>
      <c r="X117" s="534"/>
      <c r="Y117" s="534"/>
      <c r="Z117" s="534"/>
      <c r="AA117" s="534"/>
      <c r="AB117" s="534"/>
      <c r="AC117" s="534"/>
      <c r="AD117" s="534"/>
      <c r="AE117" s="534"/>
      <c r="AF117" s="534"/>
      <c r="AG117" s="534"/>
      <c r="AH117" s="534"/>
      <c r="AI117" s="534"/>
      <c r="AJ117" s="374"/>
      <c r="AK117" s="534">
        <v>11531443075</v>
      </c>
      <c r="AL117" s="534"/>
      <c r="AM117" s="534"/>
      <c r="AN117" s="534"/>
      <c r="AO117" s="534"/>
      <c r="AP117" s="534"/>
      <c r="AQ117" s="534"/>
      <c r="AR117" s="534"/>
      <c r="AS117" s="534"/>
      <c r="AT117" s="534"/>
      <c r="AU117" s="534"/>
      <c r="AV117" s="534"/>
      <c r="AW117" s="534"/>
      <c r="AX117" s="534"/>
      <c r="AY117" s="534"/>
      <c r="AZ117" s="534"/>
      <c r="BA117" s="374"/>
      <c r="BB117" s="534">
        <v>9896465710</v>
      </c>
      <c r="BC117" s="534"/>
      <c r="BD117" s="534"/>
      <c r="BE117" s="534"/>
      <c r="BF117" s="534"/>
      <c r="BG117" s="534"/>
      <c r="BH117" s="534"/>
      <c r="BI117" s="534"/>
      <c r="BJ117" s="534"/>
      <c r="BK117" s="534"/>
      <c r="BL117" s="534"/>
      <c r="BM117" s="534"/>
      <c r="BN117" s="534"/>
      <c r="BO117" s="534"/>
      <c r="BP117" s="534"/>
      <c r="BQ117" s="534"/>
      <c r="BR117" s="374"/>
      <c r="BS117" s="534">
        <v>41800474061</v>
      </c>
      <c r="BT117" s="534"/>
      <c r="BU117" s="534"/>
      <c r="BV117" s="534"/>
      <c r="BW117" s="534"/>
      <c r="BX117" s="534"/>
      <c r="BY117" s="534"/>
      <c r="BZ117" s="534"/>
      <c r="CA117" s="534"/>
      <c r="CB117" s="534"/>
      <c r="CC117" s="534"/>
      <c r="CD117" s="534"/>
      <c r="CE117" s="534"/>
      <c r="CF117" s="534"/>
      <c r="CG117" s="534"/>
      <c r="CH117" s="534"/>
      <c r="CI117" s="534"/>
    </row>
    <row r="118" spans="1:88" s="372" customFormat="1" ht="18" customHeight="1">
      <c r="B118" s="475" t="s">
        <v>646</v>
      </c>
      <c r="C118" s="530">
        <v>16465129067.978659</v>
      </c>
      <c r="D118" s="530"/>
      <c r="E118" s="530"/>
      <c r="F118" s="530"/>
      <c r="G118" s="530"/>
      <c r="H118" s="530"/>
      <c r="I118" s="530"/>
      <c r="J118" s="530"/>
      <c r="K118" s="530"/>
      <c r="L118" s="530"/>
      <c r="M118" s="530"/>
      <c r="N118" s="530"/>
      <c r="O118" s="530"/>
      <c r="P118" s="530"/>
      <c r="Q118" s="530"/>
      <c r="R118" s="530"/>
      <c r="S118" s="376"/>
      <c r="T118" s="530">
        <v>2573585327.6240253</v>
      </c>
      <c r="U118" s="530"/>
      <c r="V118" s="530"/>
      <c r="W118" s="530"/>
      <c r="X118" s="530"/>
      <c r="Y118" s="530"/>
      <c r="Z118" s="530"/>
      <c r="AA118" s="530"/>
      <c r="AB118" s="530"/>
      <c r="AC118" s="530"/>
      <c r="AD118" s="530"/>
      <c r="AE118" s="530"/>
      <c r="AF118" s="530"/>
      <c r="AG118" s="530"/>
      <c r="AH118" s="530"/>
      <c r="AI118" s="530"/>
      <c r="AJ118" s="376"/>
      <c r="AK118" s="530">
        <v>8379484445.2432899</v>
      </c>
      <c r="AL118" s="530"/>
      <c r="AM118" s="530"/>
      <c r="AN118" s="530"/>
      <c r="AO118" s="530"/>
      <c r="AP118" s="530"/>
      <c r="AQ118" s="530"/>
      <c r="AR118" s="530"/>
      <c r="AS118" s="530"/>
      <c r="AT118" s="530"/>
      <c r="AU118" s="530"/>
      <c r="AV118" s="530"/>
      <c r="AW118" s="530"/>
      <c r="AX118" s="530"/>
      <c r="AY118" s="530"/>
      <c r="AZ118" s="530"/>
      <c r="BA118" s="376"/>
      <c r="BB118" s="530">
        <v>8929909976.231041</v>
      </c>
      <c r="BC118" s="530"/>
      <c r="BD118" s="530"/>
      <c r="BE118" s="530"/>
      <c r="BF118" s="530"/>
      <c r="BG118" s="530"/>
      <c r="BH118" s="530"/>
      <c r="BI118" s="530"/>
      <c r="BJ118" s="530"/>
      <c r="BK118" s="530"/>
      <c r="BL118" s="530"/>
      <c r="BM118" s="530"/>
      <c r="BN118" s="530"/>
      <c r="BO118" s="530"/>
      <c r="BP118" s="530"/>
      <c r="BQ118" s="530"/>
      <c r="BR118" s="376"/>
      <c r="BS118" s="530">
        <v>36348108817.077019</v>
      </c>
      <c r="BT118" s="530"/>
      <c r="BU118" s="530"/>
      <c r="BV118" s="530"/>
      <c r="BW118" s="530"/>
      <c r="BX118" s="530"/>
      <c r="BY118" s="530"/>
      <c r="BZ118" s="530"/>
      <c r="CA118" s="530"/>
      <c r="CB118" s="530"/>
      <c r="CC118" s="530"/>
      <c r="CD118" s="530"/>
      <c r="CE118" s="530"/>
      <c r="CF118" s="530"/>
      <c r="CG118" s="530"/>
      <c r="CH118" s="530"/>
      <c r="CI118" s="530"/>
    </row>
    <row r="120" spans="1:88" ht="35.25" customHeight="1">
      <c r="B120" s="558" t="s">
        <v>568</v>
      </c>
      <c r="C120" s="558"/>
      <c r="D120" s="558"/>
      <c r="E120" s="558"/>
      <c r="F120" s="558"/>
      <c r="G120" s="558"/>
      <c r="H120" s="558"/>
      <c r="I120" s="558"/>
      <c r="J120" s="558"/>
      <c r="K120" s="558"/>
      <c r="L120" s="558"/>
      <c r="M120" s="558"/>
      <c r="N120" s="558"/>
      <c r="O120" s="558"/>
      <c r="P120" s="558"/>
      <c r="Q120" s="558"/>
      <c r="R120" s="558"/>
      <c r="S120" s="558"/>
      <c r="T120" s="558"/>
      <c r="U120" s="558"/>
      <c r="V120" s="558"/>
      <c r="W120" s="558"/>
      <c r="X120" s="558"/>
      <c r="Y120" s="558"/>
      <c r="Z120" s="558"/>
      <c r="AA120" s="558"/>
      <c r="AB120" s="558"/>
      <c r="AC120" s="558"/>
      <c r="AD120" s="558"/>
      <c r="AE120" s="558"/>
      <c r="AF120" s="558"/>
      <c r="AG120" s="558"/>
      <c r="AH120" s="558"/>
      <c r="AI120" s="558"/>
      <c r="AJ120" s="558"/>
      <c r="AK120" s="558"/>
      <c r="AL120" s="558"/>
      <c r="AM120" s="558"/>
      <c r="AN120" s="558"/>
      <c r="AO120" s="558"/>
      <c r="AP120" s="558"/>
      <c r="AQ120" s="558"/>
      <c r="AR120" s="558"/>
      <c r="AS120" s="558"/>
      <c r="AT120" s="558"/>
      <c r="AU120" s="558"/>
      <c r="AV120" s="558"/>
      <c r="AW120" s="558"/>
      <c r="AX120" s="558"/>
      <c r="AY120" s="558"/>
      <c r="AZ120" s="558"/>
      <c r="BA120" s="558"/>
      <c r="BB120" s="558"/>
      <c r="BC120" s="558"/>
      <c r="BD120" s="558"/>
      <c r="BE120" s="558"/>
      <c r="BF120" s="558"/>
      <c r="BG120" s="558"/>
      <c r="BH120" s="558"/>
      <c r="BI120" s="558"/>
      <c r="BJ120" s="558"/>
      <c r="BK120" s="558"/>
      <c r="BL120" s="558"/>
      <c r="BM120" s="558"/>
      <c r="BN120" s="558"/>
      <c r="BO120" s="558"/>
      <c r="BP120" s="558"/>
      <c r="BQ120" s="558"/>
      <c r="BR120" s="558"/>
      <c r="BS120" s="558"/>
      <c r="BT120" s="558"/>
      <c r="BU120" s="558"/>
      <c r="BV120" s="558"/>
      <c r="BW120" s="558"/>
      <c r="BX120" s="558"/>
      <c r="BY120" s="558"/>
      <c r="BZ120" s="558"/>
      <c r="CA120" s="558"/>
      <c r="CB120" s="558"/>
      <c r="CC120" s="558"/>
      <c r="CD120" s="558"/>
      <c r="CE120" s="558"/>
      <c r="CF120" s="558"/>
      <c r="CG120" s="558"/>
      <c r="CH120" s="558"/>
      <c r="CI120" s="558"/>
    </row>
    <row r="125" spans="1:88" ht="18" customHeight="1">
      <c r="A125" s="333" t="s">
        <v>108</v>
      </c>
      <c r="B125" s="333" t="s">
        <v>92</v>
      </c>
    </row>
    <row r="126" spans="1:88" ht="18" customHeight="1">
      <c r="B126" s="332" t="s">
        <v>405</v>
      </c>
    </row>
    <row r="127" spans="1:88" ht="18" customHeight="1">
      <c r="B127" s="332" t="s">
        <v>421</v>
      </c>
      <c r="I127" s="519" t="s">
        <v>280</v>
      </c>
      <c r="J127" s="519"/>
      <c r="K127" s="519"/>
      <c r="L127" s="519"/>
      <c r="M127" s="519"/>
      <c r="N127" s="519"/>
      <c r="O127" s="519"/>
      <c r="P127" s="519"/>
      <c r="Q127" s="519"/>
      <c r="R127" s="519"/>
      <c r="S127" s="519"/>
      <c r="T127" s="519"/>
      <c r="U127" s="519"/>
      <c r="V127" s="519"/>
      <c r="W127" s="519"/>
      <c r="X127" s="519"/>
      <c r="Y127" s="519"/>
      <c r="Z127" s="519"/>
      <c r="AA127" s="519"/>
      <c r="AC127" s="519" t="s">
        <v>419</v>
      </c>
      <c r="AD127" s="519"/>
      <c r="AE127" s="519"/>
      <c r="AF127" s="519"/>
      <c r="AG127" s="519"/>
      <c r="AH127" s="519"/>
      <c r="AI127" s="519"/>
      <c r="AJ127" s="519"/>
      <c r="AK127" s="519"/>
      <c r="AL127" s="519"/>
      <c r="AM127" s="519"/>
      <c r="AN127" s="519"/>
      <c r="AO127" s="519"/>
      <c r="AP127" s="519"/>
      <c r="AQ127" s="519"/>
      <c r="AR127" s="519"/>
      <c r="AS127" s="519"/>
      <c r="AT127" s="519"/>
      <c r="AU127" s="519"/>
      <c r="AW127" s="519" t="s">
        <v>420</v>
      </c>
      <c r="AX127" s="519"/>
      <c r="AY127" s="519"/>
      <c r="AZ127" s="519"/>
      <c r="BA127" s="519"/>
      <c r="BB127" s="519"/>
      <c r="BC127" s="519"/>
      <c r="BD127" s="519"/>
      <c r="BE127" s="519"/>
      <c r="BF127" s="519"/>
      <c r="BG127" s="519"/>
      <c r="BH127" s="519"/>
      <c r="BI127" s="519"/>
      <c r="BJ127" s="519"/>
      <c r="BK127" s="519"/>
      <c r="BL127" s="519"/>
      <c r="BM127" s="519"/>
      <c r="BN127" s="519"/>
      <c r="BO127" s="519"/>
      <c r="BQ127" s="519" t="s">
        <v>279</v>
      </c>
      <c r="BR127" s="519"/>
      <c r="BS127" s="519"/>
      <c r="BT127" s="519"/>
      <c r="BU127" s="519"/>
      <c r="BV127" s="519"/>
      <c r="BW127" s="519"/>
      <c r="BX127" s="519"/>
      <c r="BY127" s="519"/>
      <c r="BZ127" s="519"/>
      <c r="CA127" s="519"/>
      <c r="CB127" s="519"/>
      <c r="CC127" s="519"/>
      <c r="CD127" s="519"/>
      <c r="CE127" s="519"/>
      <c r="CF127" s="519"/>
      <c r="CG127" s="519"/>
      <c r="CH127" s="519"/>
      <c r="CI127" s="519"/>
    </row>
    <row r="128" spans="1:88" ht="18" customHeight="1">
      <c r="B128" s="332" t="s">
        <v>90</v>
      </c>
      <c r="I128" s="519">
        <v>19399321024</v>
      </c>
      <c r="J128" s="519"/>
      <c r="K128" s="519"/>
      <c r="L128" s="519"/>
      <c r="M128" s="519"/>
      <c r="N128" s="519"/>
      <c r="O128" s="519"/>
      <c r="P128" s="519"/>
      <c r="Q128" s="519"/>
      <c r="R128" s="519"/>
      <c r="S128" s="519"/>
      <c r="T128" s="519"/>
      <c r="U128" s="519"/>
      <c r="V128" s="519"/>
      <c r="W128" s="519"/>
      <c r="X128" s="519"/>
      <c r="Y128" s="519"/>
      <c r="Z128" s="519"/>
      <c r="AA128" s="519"/>
      <c r="AC128" s="519">
        <v>0</v>
      </c>
      <c r="AD128" s="519"/>
      <c r="AE128" s="519"/>
      <c r="AF128" s="519"/>
      <c r="AG128" s="519"/>
      <c r="AH128" s="519"/>
      <c r="AI128" s="519"/>
      <c r="AJ128" s="519"/>
      <c r="AK128" s="519"/>
      <c r="AL128" s="519"/>
      <c r="AM128" s="519"/>
      <c r="AN128" s="519"/>
      <c r="AO128" s="519"/>
      <c r="AP128" s="519"/>
      <c r="AQ128" s="519"/>
      <c r="AR128" s="519"/>
      <c r="AS128" s="519"/>
      <c r="AT128" s="519"/>
      <c r="AU128" s="519"/>
      <c r="AW128" s="519">
        <v>1452000522</v>
      </c>
      <c r="AX128" s="519"/>
      <c r="AY128" s="519"/>
      <c r="AZ128" s="519"/>
      <c r="BA128" s="519"/>
      <c r="BB128" s="519"/>
      <c r="BC128" s="519"/>
      <c r="BD128" s="519"/>
      <c r="BE128" s="519"/>
      <c r="BF128" s="519"/>
      <c r="BG128" s="519"/>
      <c r="BH128" s="519"/>
      <c r="BI128" s="519"/>
      <c r="BJ128" s="519"/>
      <c r="BK128" s="519"/>
      <c r="BL128" s="519"/>
      <c r="BM128" s="519"/>
      <c r="BN128" s="519"/>
      <c r="BO128" s="519"/>
      <c r="BQ128" s="519">
        <v>17947320502</v>
      </c>
      <c r="BR128" s="519"/>
      <c r="BS128" s="519"/>
      <c r="BT128" s="519"/>
      <c r="BU128" s="519"/>
      <c r="BV128" s="519"/>
      <c r="BW128" s="519"/>
      <c r="BX128" s="519"/>
      <c r="BY128" s="519"/>
      <c r="BZ128" s="519"/>
      <c r="CA128" s="519"/>
      <c r="CB128" s="519"/>
      <c r="CC128" s="519"/>
      <c r="CD128" s="519"/>
      <c r="CE128" s="519"/>
      <c r="CF128" s="519"/>
      <c r="CG128" s="519"/>
      <c r="CH128" s="519"/>
      <c r="CI128" s="519"/>
      <c r="CJ128" s="391"/>
    </row>
    <row r="129" spans="1:88" ht="18" customHeight="1">
      <c r="B129" s="332" t="s">
        <v>422</v>
      </c>
      <c r="I129" s="519">
        <v>5845751707</v>
      </c>
      <c r="J129" s="519"/>
      <c r="K129" s="519"/>
      <c r="L129" s="519"/>
      <c r="M129" s="519"/>
      <c r="N129" s="519"/>
      <c r="O129" s="519"/>
      <c r="P129" s="519"/>
      <c r="Q129" s="519"/>
      <c r="R129" s="519"/>
      <c r="S129" s="519"/>
      <c r="T129" s="519"/>
      <c r="U129" s="519"/>
      <c r="V129" s="519"/>
      <c r="W129" s="519"/>
      <c r="X129" s="519"/>
      <c r="Y129" s="519"/>
      <c r="Z129" s="519"/>
      <c r="AA129" s="519"/>
      <c r="AC129" s="519">
        <v>1029554512</v>
      </c>
      <c r="AD129" s="519"/>
      <c r="AE129" s="519"/>
      <c r="AF129" s="519"/>
      <c r="AG129" s="519"/>
      <c r="AH129" s="519"/>
      <c r="AI129" s="519"/>
      <c r="AJ129" s="519"/>
      <c r="AK129" s="519"/>
      <c r="AL129" s="519"/>
      <c r="AM129" s="519"/>
      <c r="AN129" s="519"/>
      <c r="AO129" s="519"/>
      <c r="AP129" s="519"/>
      <c r="AQ129" s="519"/>
      <c r="AR129" s="519"/>
      <c r="AS129" s="519"/>
      <c r="AT129" s="519"/>
      <c r="AU129" s="519"/>
      <c r="AW129" s="519">
        <v>1063071811</v>
      </c>
      <c r="AX129" s="519"/>
      <c r="AY129" s="519"/>
      <c r="AZ129" s="519"/>
      <c r="BA129" s="519"/>
      <c r="BB129" s="519"/>
      <c r="BC129" s="519"/>
      <c r="BD129" s="519"/>
      <c r="BE129" s="519"/>
      <c r="BF129" s="519"/>
      <c r="BG129" s="519"/>
      <c r="BH129" s="519"/>
      <c r="BI129" s="519"/>
      <c r="BJ129" s="519"/>
      <c r="BK129" s="519"/>
      <c r="BL129" s="519"/>
      <c r="BM129" s="519"/>
      <c r="BN129" s="519"/>
      <c r="BO129" s="519"/>
      <c r="BQ129" s="519">
        <v>5812234408</v>
      </c>
      <c r="BR129" s="519"/>
      <c r="BS129" s="519"/>
      <c r="BT129" s="519"/>
      <c r="BU129" s="519"/>
      <c r="BV129" s="519"/>
      <c r="BW129" s="519"/>
      <c r="BX129" s="519"/>
      <c r="BY129" s="519"/>
      <c r="BZ129" s="519"/>
      <c r="CA129" s="519"/>
      <c r="CB129" s="519"/>
      <c r="CC129" s="519"/>
      <c r="CD129" s="519"/>
      <c r="CE129" s="519"/>
      <c r="CF129" s="519"/>
      <c r="CG129" s="519"/>
      <c r="CH129" s="519"/>
      <c r="CI129" s="519"/>
      <c r="CJ129" s="391"/>
    </row>
    <row r="130" spans="1:88" ht="18" customHeight="1">
      <c r="B130" s="333" t="s">
        <v>198</v>
      </c>
      <c r="C130" s="333"/>
      <c r="D130" s="333"/>
      <c r="E130" s="333"/>
      <c r="F130" s="333"/>
      <c r="G130" s="333"/>
      <c r="H130" s="333"/>
      <c r="I130" s="521">
        <v>13553569317</v>
      </c>
      <c r="J130" s="521"/>
      <c r="K130" s="521"/>
      <c r="L130" s="521"/>
      <c r="M130" s="521"/>
      <c r="N130" s="521"/>
      <c r="O130" s="521"/>
      <c r="P130" s="521"/>
      <c r="Q130" s="521"/>
      <c r="R130" s="521"/>
      <c r="S130" s="521"/>
      <c r="T130" s="521"/>
      <c r="U130" s="521"/>
      <c r="V130" s="521"/>
      <c r="W130" s="521"/>
      <c r="X130" s="521"/>
      <c r="Y130" s="521"/>
      <c r="Z130" s="521"/>
      <c r="AA130" s="521"/>
      <c r="AB130" s="333"/>
      <c r="AC130" s="523"/>
      <c r="AD130" s="523"/>
      <c r="AE130" s="523"/>
      <c r="AF130" s="523"/>
      <c r="AG130" s="523"/>
      <c r="AH130" s="523"/>
      <c r="AI130" s="523"/>
      <c r="AJ130" s="523"/>
      <c r="AK130" s="523"/>
      <c r="AL130" s="523"/>
      <c r="AM130" s="523"/>
      <c r="AN130" s="523"/>
      <c r="AO130" s="523"/>
      <c r="AP130" s="523"/>
      <c r="AQ130" s="523"/>
      <c r="AR130" s="523"/>
      <c r="AS130" s="523"/>
      <c r="AT130" s="523"/>
      <c r="AU130" s="523"/>
      <c r="AV130" s="333"/>
      <c r="AW130" s="523"/>
      <c r="AX130" s="523"/>
      <c r="AY130" s="523"/>
      <c r="AZ130" s="523"/>
      <c r="BA130" s="523"/>
      <c r="BB130" s="523"/>
      <c r="BC130" s="523"/>
      <c r="BD130" s="523"/>
      <c r="BE130" s="523"/>
      <c r="BF130" s="523"/>
      <c r="BG130" s="523"/>
      <c r="BH130" s="523"/>
      <c r="BI130" s="523"/>
      <c r="BJ130" s="523"/>
      <c r="BK130" s="523"/>
      <c r="BL130" s="523"/>
      <c r="BM130" s="523"/>
      <c r="BN130" s="523"/>
      <c r="BO130" s="523"/>
      <c r="BP130" s="333"/>
      <c r="BQ130" s="521">
        <v>12135086094</v>
      </c>
      <c r="BR130" s="521"/>
      <c r="BS130" s="521"/>
      <c r="BT130" s="521"/>
      <c r="BU130" s="521"/>
      <c r="BV130" s="521"/>
      <c r="BW130" s="521"/>
      <c r="BX130" s="521"/>
      <c r="BY130" s="521"/>
      <c r="BZ130" s="521"/>
      <c r="CA130" s="521"/>
      <c r="CB130" s="521"/>
      <c r="CC130" s="521"/>
      <c r="CD130" s="521"/>
      <c r="CE130" s="521"/>
      <c r="CF130" s="521"/>
      <c r="CG130" s="521"/>
      <c r="CH130" s="521"/>
      <c r="CI130" s="521"/>
      <c r="CJ130" s="391"/>
    </row>
    <row r="131" spans="1:88" ht="24.95" customHeight="1"/>
    <row r="132" spans="1:88" ht="18" customHeight="1">
      <c r="A132" s="333" t="s">
        <v>116</v>
      </c>
      <c r="B132" s="333" t="s">
        <v>93</v>
      </c>
    </row>
    <row r="133" spans="1:88" ht="18" customHeight="1">
      <c r="B133" s="332" t="s">
        <v>9</v>
      </c>
    </row>
    <row r="134" spans="1:88" ht="18" customHeight="1">
      <c r="B134" s="332" t="s">
        <v>421</v>
      </c>
      <c r="I134" s="519" t="s">
        <v>280</v>
      </c>
      <c r="J134" s="519"/>
      <c r="K134" s="519"/>
      <c r="L134" s="519"/>
      <c r="M134" s="519"/>
      <c r="N134" s="519"/>
      <c r="O134" s="519"/>
      <c r="P134" s="519"/>
      <c r="Q134" s="519"/>
      <c r="R134" s="519"/>
      <c r="S134" s="519"/>
      <c r="T134" s="519"/>
      <c r="U134" s="519"/>
      <c r="V134" s="519"/>
      <c r="W134" s="519"/>
      <c r="X134" s="519"/>
      <c r="Y134" s="519"/>
      <c r="Z134" s="519"/>
      <c r="AA134" s="519"/>
      <c r="AC134" s="519" t="s">
        <v>419</v>
      </c>
      <c r="AD134" s="519"/>
      <c r="AE134" s="519"/>
      <c r="AF134" s="519"/>
      <c r="AG134" s="519"/>
      <c r="AH134" s="519"/>
      <c r="AI134" s="519"/>
      <c r="AJ134" s="519"/>
      <c r="AK134" s="519"/>
      <c r="AL134" s="519"/>
      <c r="AM134" s="519"/>
      <c r="AN134" s="519"/>
      <c r="AO134" s="519"/>
      <c r="AP134" s="519"/>
      <c r="AQ134" s="519"/>
      <c r="AR134" s="519"/>
      <c r="AS134" s="519"/>
      <c r="AT134" s="519"/>
      <c r="AU134" s="519"/>
      <c r="AW134" s="519" t="s">
        <v>420</v>
      </c>
      <c r="AX134" s="519"/>
      <c r="AY134" s="519"/>
      <c r="AZ134" s="519"/>
      <c r="BA134" s="519"/>
      <c r="BB134" s="519"/>
      <c r="BC134" s="519"/>
      <c r="BD134" s="519"/>
      <c r="BE134" s="519"/>
      <c r="BF134" s="519"/>
      <c r="BG134" s="519"/>
      <c r="BH134" s="519"/>
      <c r="BI134" s="519"/>
      <c r="BJ134" s="519"/>
      <c r="BK134" s="519"/>
      <c r="BL134" s="519"/>
      <c r="BM134" s="519"/>
      <c r="BN134" s="519"/>
      <c r="BO134" s="519"/>
      <c r="BQ134" s="519" t="s">
        <v>279</v>
      </c>
      <c r="BR134" s="519"/>
      <c r="BS134" s="519"/>
      <c r="BT134" s="519"/>
      <c r="BU134" s="519"/>
      <c r="BV134" s="519"/>
      <c r="BW134" s="519"/>
      <c r="BX134" s="519"/>
      <c r="BY134" s="519"/>
      <c r="BZ134" s="519"/>
      <c r="CA134" s="519"/>
      <c r="CB134" s="519"/>
      <c r="CC134" s="519"/>
      <c r="CD134" s="519"/>
      <c r="CE134" s="519"/>
      <c r="CF134" s="519"/>
      <c r="CG134" s="519"/>
      <c r="CH134" s="519"/>
      <c r="CI134" s="519"/>
    </row>
    <row r="135" spans="1:88" ht="18" customHeight="1">
      <c r="B135" s="332" t="s">
        <v>90</v>
      </c>
      <c r="I135" s="519">
        <v>19918894887</v>
      </c>
      <c r="J135" s="519"/>
      <c r="K135" s="519"/>
      <c r="L135" s="519"/>
      <c r="M135" s="519"/>
      <c r="N135" s="519"/>
      <c r="O135" s="519"/>
      <c r="P135" s="519"/>
      <c r="Q135" s="519"/>
      <c r="R135" s="519"/>
      <c r="S135" s="519"/>
      <c r="T135" s="519"/>
      <c r="U135" s="519"/>
      <c r="V135" s="519"/>
      <c r="W135" s="519"/>
      <c r="X135" s="519"/>
      <c r="Y135" s="519"/>
      <c r="Z135" s="519"/>
      <c r="AA135" s="519"/>
      <c r="AC135" s="519">
        <v>0</v>
      </c>
      <c r="AD135" s="519"/>
      <c r="AE135" s="519"/>
      <c r="AF135" s="519"/>
      <c r="AG135" s="519"/>
      <c r="AH135" s="519"/>
      <c r="AI135" s="519"/>
      <c r="AJ135" s="519"/>
      <c r="AK135" s="519"/>
      <c r="AL135" s="519"/>
      <c r="AM135" s="519"/>
      <c r="AN135" s="519"/>
      <c r="AO135" s="519"/>
      <c r="AP135" s="519"/>
      <c r="AQ135" s="519"/>
      <c r="AR135" s="519"/>
      <c r="AS135" s="519"/>
      <c r="AT135" s="519"/>
      <c r="AU135" s="519"/>
      <c r="AW135" s="519">
        <v>0</v>
      </c>
      <c r="AX135" s="519"/>
      <c r="AY135" s="519"/>
      <c r="AZ135" s="519"/>
      <c r="BA135" s="519"/>
      <c r="BB135" s="519"/>
      <c r="BC135" s="519"/>
      <c r="BD135" s="519"/>
      <c r="BE135" s="519"/>
      <c r="BF135" s="519"/>
      <c r="BG135" s="519"/>
      <c r="BH135" s="519"/>
      <c r="BI135" s="519"/>
      <c r="BJ135" s="519"/>
      <c r="BK135" s="519"/>
      <c r="BL135" s="519"/>
      <c r="BM135" s="519"/>
      <c r="BN135" s="519"/>
      <c r="BO135" s="519"/>
      <c r="BQ135" s="519">
        <v>19918894887</v>
      </c>
      <c r="BR135" s="519"/>
      <c r="BS135" s="519"/>
      <c r="BT135" s="519"/>
      <c r="BU135" s="519"/>
      <c r="BV135" s="519"/>
      <c r="BW135" s="519"/>
      <c r="BX135" s="519"/>
      <c r="BY135" s="519"/>
      <c r="BZ135" s="519"/>
      <c r="CA135" s="519"/>
      <c r="CB135" s="519"/>
      <c r="CC135" s="519"/>
      <c r="CD135" s="519"/>
      <c r="CE135" s="519"/>
      <c r="CF135" s="519"/>
      <c r="CG135" s="519"/>
      <c r="CH135" s="519"/>
      <c r="CI135" s="519"/>
    </row>
    <row r="136" spans="1:88" ht="18" customHeight="1">
      <c r="B136" s="332" t="s">
        <v>422</v>
      </c>
      <c r="I136" s="519">
        <v>3826077315</v>
      </c>
      <c r="J136" s="519"/>
      <c r="K136" s="519"/>
      <c r="L136" s="519"/>
      <c r="M136" s="519"/>
      <c r="N136" s="519"/>
      <c r="O136" s="519"/>
      <c r="P136" s="519"/>
      <c r="Q136" s="519"/>
      <c r="R136" s="519"/>
      <c r="S136" s="519"/>
      <c r="T136" s="519"/>
      <c r="U136" s="519"/>
      <c r="V136" s="519"/>
      <c r="W136" s="519"/>
      <c r="X136" s="519"/>
      <c r="Y136" s="519"/>
      <c r="Z136" s="519"/>
      <c r="AA136" s="519"/>
      <c r="AC136" s="519">
        <v>375377965</v>
      </c>
      <c r="AD136" s="519"/>
      <c r="AE136" s="519"/>
      <c r="AF136" s="519"/>
      <c r="AG136" s="519"/>
      <c r="AH136" s="519"/>
      <c r="AI136" s="519"/>
      <c r="AJ136" s="519"/>
      <c r="AK136" s="519"/>
      <c r="AL136" s="519"/>
      <c r="AM136" s="519"/>
      <c r="AN136" s="519"/>
      <c r="AO136" s="519"/>
      <c r="AP136" s="519"/>
      <c r="AQ136" s="519"/>
      <c r="AR136" s="519"/>
      <c r="AS136" s="519"/>
      <c r="AT136" s="519"/>
      <c r="AU136" s="519"/>
      <c r="AW136" s="519">
        <v>0</v>
      </c>
      <c r="AX136" s="519"/>
      <c r="AY136" s="519"/>
      <c r="AZ136" s="519"/>
      <c r="BA136" s="519"/>
      <c r="BB136" s="519"/>
      <c r="BC136" s="519"/>
      <c r="BD136" s="519"/>
      <c r="BE136" s="519"/>
      <c r="BF136" s="519"/>
      <c r="BG136" s="519"/>
      <c r="BH136" s="519"/>
      <c r="BI136" s="519"/>
      <c r="BJ136" s="519"/>
      <c r="BK136" s="519"/>
      <c r="BL136" s="519"/>
      <c r="BM136" s="519"/>
      <c r="BN136" s="519"/>
      <c r="BO136" s="519"/>
      <c r="BQ136" s="519">
        <v>4201455280</v>
      </c>
      <c r="BR136" s="519"/>
      <c r="BS136" s="519"/>
      <c r="BT136" s="519"/>
      <c r="BU136" s="519"/>
      <c r="BV136" s="519"/>
      <c r="BW136" s="519"/>
      <c r="BX136" s="519"/>
      <c r="BY136" s="519"/>
      <c r="BZ136" s="519"/>
      <c r="CA136" s="519"/>
      <c r="CB136" s="519"/>
      <c r="CC136" s="519"/>
      <c r="CD136" s="519"/>
      <c r="CE136" s="519"/>
      <c r="CF136" s="519"/>
      <c r="CG136" s="519"/>
      <c r="CH136" s="519"/>
      <c r="CI136" s="519"/>
    </row>
    <row r="137" spans="1:88" ht="18" customHeight="1">
      <c r="B137" s="333" t="s">
        <v>198</v>
      </c>
      <c r="C137" s="333"/>
      <c r="D137" s="333"/>
      <c r="E137" s="333"/>
      <c r="F137" s="333"/>
      <c r="G137" s="333"/>
      <c r="H137" s="333"/>
      <c r="I137" s="521">
        <v>16092817572</v>
      </c>
      <c r="J137" s="521"/>
      <c r="K137" s="521"/>
      <c r="L137" s="521"/>
      <c r="M137" s="521"/>
      <c r="N137" s="521"/>
      <c r="O137" s="521"/>
      <c r="P137" s="521"/>
      <c r="Q137" s="521"/>
      <c r="R137" s="521"/>
      <c r="S137" s="521"/>
      <c r="T137" s="521"/>
      <c r="U137" s="521"/>
      <c r="V137" s="521"/>
      <c r="W137" s="521"/>
      <c r="X137" s="521"/>
      <c r="Y137" s="521"/>
      <c r="Z137" s="521"/>
      <c r="AA137" s="521"/>
      <c r="AB137" s="333"/>
      <c r="AC137" s="523"/>
      <c r="AD137" s="523"/>
      <c r="AE137" s="523"/>
      <c r="AF137" s="523"/>
      <c r="AG137" s="523"/>
      <c r="AH137" s="523"/>
      <c r="AI137" s="523"/>
      <c r="AJ137" s="523"/>
      <c r="AK137" s="523"/>
      <c r="AL137" s="523"/>
      <c r="AM137" s="523"/>
      <c r="AN137" s="523"/>
      <c r="AO137" s="523"/>
      <c r="AP137" s="523"/>
      <c r="AQ137" s="523"/>
      <c r="AR137" s="523"/>
      <c r="AS137" s="523"/>
      <c r="AT137" s="523"/>
      <c r="AU137" s="523"/>
      <c r="AV137" s="333"/>
      <c r="AW137" s="523"/>
      <c r="AX137" s="523"/>
      <c r="AY137" s="523"/>
      <c r="AZ137" s="523"/>
      <c r="BA137" s="523"/>
      <c r="BB137" s="523"/>
      <c r="BC137" s="523"/>
      <c r="BD137" s="523"/>
      <c r="BE137" s="523"/>
      <c r="BF137" s="523"/>
      <c r="BG137" s="523"/>
      <c r="BH137" s="523"/>
      <c r="BI137" s="523"/>
      <c r="BJ137" s="523"/>
      <c r="BK137" s="523"/>
      <c r="BL137" s="523"/>
      <c r="BM137" s="523"/>
      <c r="BN137" s="523"/>
      <c r="BO137" s="523"/>
      <c r="BP137" s="333"/>
      <c r="BQ137" s="521">
        <v>15717439607</v>
      </c>
      <c r="BR137" s="521"/>
      <c r="BS137" s="521"/>
      <c r="BT137" s="521"/>
      <c r="BU137" s="521"/>
      <c r="BV137" s="521"/>
      <c r="BW137" s="521"/>
      <c r="BX137" s="521"/>
      <c r="BY137" s="521"/>
      <c r="BZ137" s="521"/>
      <c r="CA137" s="521"/>
      <c r="CB137" s="521"/>
      <c r="CC137" s="521"/>
      <c r="CD137" s="521"/>
      <c r="CE137" s="521"/>
      <c r="CF137" s="521"/>
      <c r="CG137" s="521"/>
      <c r="CH137" s="521"/>
      <c r="CI137" s="521"/>
      <c r="CJ137" s="391"/>
    </row>
    <row r="139" spans="1:88" s="118" customFormat="1" ht="80.25" customHeight="1">
      <c r="B139" s="558" t="s">
        <v>472</v>
      </c>
      <c r="C139" s="558"/>
      <c r="D139" s="558"/>
      <c r="E139" s="558"/>
      <c r="F139" s="558"/>
      <c r="G139" s="558"/>
      <c r="H139" s="558"/>
      <c r="I139" s="558"/>
      <c r="J139" s="558"/>
      <c r="K139" s="558"/>
      <c r="L139" s="558"/>
      <c r="M139" s="558"/>
      <c r="N139" s="558"/>
      <c r="O139" s="558"/>
      <c r="P139" s="558"/>
      <c r="Q139" s="558"/>
      <c r="R139" s="558"/>
      <c r="S139" s="558"/>
      <c r="T139" s="558"/>
      <c r="U139" s="558"/>
      <c r="V139" s="558"/>
      <c r="W139" s="558"/>
      <c r="X139" s="558"/>
      <c r="Y139" s="558"/>
      <c r="Z139" s="558"/>
      <c r="AA139" s="558"/>
      <c r="AB139" s="558"/>
      <c r="AC139" s="558"/>
      <c r="AD139" s="558"/>
      <c r="AE139" s="558"/>
      <c r="AF139" s="558"/>
      <c r="AG139" s="558"/>
      <c r="AH139" s="558"/>
      <c r="AI139" s="558"/>
      <c r="AJ139" s="558"/>
      <c r="AK139" s="558"/>
      <c r="AL139" s="558"/>
      <c r="AM139" s="558"/>
      <c r="AN139" s="558"/>
      <c r="AO139" s="558"/>
      <c r="AP139" s="558"/>
      <c r="AQ139" s="558"/>
      <c r="AR139" s="558"/>
      <c r="AS139" s="558"/>
      <c r="AT139" s="558"/>
      <c r="AU139" s="558"/>
      <c r="AV139" s="558"/>
      <c r="AW139" s="558"/>
      <c r="AX139" s="558"/>
      <c r="AY139" s="558"/>
      <c r="AZ139" s="558"/>
      <c r="BA139" s="558"/>
      <c r="BB139" s="558"/>
      <c r="BC139" s="558"/>
      <c r="BD139" s="558"/>
      <c r="BE139" s="558"/>
      <c r="BF139" s="558"/>
      <c r="BG139" s="558"/>
      <c r="BH139" s="558"/>
      <c r="BI139" s="558"/>
      <c r="BJ139" s="558"/>
      <c r="BK139" s="558"/>
      <c r="BL139" s="558"/>
      <c r="BM139" s="558"/>
      <c r="BN139" s="558"/>
      <c r="BO139" s="558"/>
      <c r="BP139" s="558"/>
      <c r="BQ139" s="558"/>
      <c r="BR139" s="558"/>
      <c r="BS139" s="558"/>
      <c r="BT139" s="558"/>
      <c r="BU139" s="558"/>
      <c r="BV139" s="558"/>
      <c r="BW139" s="558"/>
      <c r="BX139" s="558"/>
      <c r="BY139" s="558"/>
      <c r="BZ139" s="558"/>
      <c r="CA139" s="558"/>
      <c r="CB139" s="558"/>
      <c r="CC139" s="558"/>
      <c r="CD139" s="558"/>
      <c r="CE139" s="558"/>
      <c r="CF139" s="558"/>
      <c r="CG139" s="558"/>
      <c r="CH139" s="558"/>
      <c r="CI139" s="558"/>
    </row>
    <row r="140" spans="1:88" s="118" customFormat="1" ht="9" customHeight="1">
      <c r="B140" s="558"/>
      <c r="C140" s="558"/>
      <c r="D140" s="558"/>
      <c r="E140" s="558"/>
      <c r="F140" s="558"/>
      <c r="G140" s="558"/>
      <c r="H140" s="558"/>
      <c r="I140" s="558"/>
      <c r="J140" s="558"/>
      <c r="K140" s="558"/>
      <c r="L140" s="558"/>
      <c r="M140" s="558"/>
      <c r="N140" s="558"/>
      <c r="O140" s="558"/>
      <c r="P140" s="558"/>
      <c r="Q140" s="558"/>
      <c r="R140" s="558"/>
      <c r="S140" s="558"/>
      <c r="T140" s="558"/>
      <c r="U140" s="558"/>
      <c r="V140" s="558"/>
      <c r="W140" s="558"/>
      <c r="X140" s="558"/>
      <c r="Y140" s="558"/>
      <c r="Z140" s="558"/>
      <c r="AA140" s="558"/>
      <c r="AB140" s="558"/>
      <c r="AC140" s="558"/>
      <c r="AD140" s="558"/>
      <c r="AE140" s="558"/>
      <c r="AF140" s="558"/>
      <c r="AG140" s="558"/>
      <c r="AH140" s="558"/>
      <c r="AI140" s="558"/>
      <c r="AJ140" s="558"/>
      <c r="AK140" s="558"/>
      <c r="AL140" s="558"/>
      <c r="AM140" s="558"/>
      <c r="AN140" s="558"/>
      <c r="AO140" s="558"/>
      <c r="AP140" s="558"/>
      <c r="AQ140" s="558"/>
      <c r="AR140" s="558"/>
      <c r="AS140" s="558"/>
      <c r="AT140" s="558"/>
      <c r="AU140" s="558"/>
      <c r="AV140" s="558"/>
      <c r="AW140" s="558"/>
      <c r="AX140" s="558"/>
      <c r="AY140" s="558"/>
      <c r="AZ140" s="558"/>
      <c r="BA140" s="558"/>
      <c r="BB140" s="558"/>
      <c r="BC140" s="558"/>
      <c r="BD140" s="558"/>
      <c r="BE140" s="558"/>
      <c r="BF140" s="558"/>
      <c r="BG140" s="558"/>
      <c r="BH140" s="558"/>
      <c r="BI140" s="558"/>
      <c r="BJ140" s="558"/>
      <c r="BK140" s="558"/>
      <c r="BL140" s="558"/>
      <c r="BM140" s="558"/>
      <c r="BN140" s="558"/>
      <c r="BO140" s="558"/>
      <c r="BP140" s="558"/>
      <c r="BQ140" s="558"/>
      <c r="BR140" s="558"/>
      <c r="BS140" s="558"/>
      <c r="BT140" s="558"/>
      <c r="BU140" s="558"/>
      <c r="BV140" s="558"/>
      <c r="BW140" s="558"/>
      <c r="BX140" s="558"/>
      <c r="BY140" s="558"/>
      <c r="BZ140" s="558"/>
      <c r="CA140" s="558"/>
      <c r="CB140" s="558"/>
      <c r="CC140" s="558"/>
      <c r="CD140" s="558"/>
      <c r="CE140" s="558"/>
      <c r="CF140" s="558"/>
      <c r="CG140" s="558"/>
      <c r="CH140" s="558"/>
      <c r="CI140" s="558"/>
    </row>
    <row r="141" spans="1:88" s="118" customFormat="1" ht="27" customHeight="1">
      <c r="B141" s="558" t="s">
        <v>473</v>
      </c>
      <c r="C141" s="558"/>
      <c r="D141" s="558"/>
      <c r="E141" s="558"/>
      <c r="F141" s="558"/>
      <c r="G141" s="558"/>
      <c r="H141" s="558"/>
      <c r="I141" s="558"/>
      <c r="J141" s="558"/>
      <c r="K141" s="558"/>
      <c r="L141" s="558"/>
      <c r="M141" s="558"/>
      <c r="N141" s="558"/>
      <c r="O141" s="558"/>
      <c r="P141" s="558"/>
      <c r="Q141" s="558"/>
      <c r="R141" s="558"/>
      <c r="S141" s="558"/>
      <c r="T141" s="558"/>
      <c r="U141" s="558"/>
      <c r="V141" s="558"/>
      <c r="W141" s="558"/>
      <c r="X141" s="558"/>
      <c r="Y141" s="558"/>
      <c r="Z141" s="558"/>
      <c r="AA141" s="558"/>
      <c r="AB141" s="558"/>
      <c r="AC141" s="558"/>
      <c r="AD141" s="558"/>
      <c r="AE141" s="558"/>
      <c r="AF141" s="558"/>
      <c r="AG141" s="558"/>
      <c r="AH141" s="558"/>
      <c r="AI141" s="558"/>
      <c r="AJ141" s="558"/>
      <c r="AK141" s="558"/>
      <c r="AL141" s="558"/>
      <c r="AM141" s="558"/>
      <c r="AN141" s="558"/>
      <c r="AO141" s="558"/>
      <c r="AP141" s="558"/>
      <c r="AQ141" s="558"/>
      <c r="AR141" s="558"/>
      <c r="AS141" s="558"/>
      <c r="AT141" s="558"/>
      <c r="AU141" s="558"/>
      <c r="AV141" s="558"/>
      <c r="AW141" s="558"/>
      <c r="AX141" s="558"/>
      <c r="AY141" s="558"/>
      <c r="AZ141" s="558"/>
      <c r="BA141" s="558"/>
      <c r="BB141" s="558"/>
      <c r="BC141" s="558"/>
      <c r="BD141" s="558"/>
      <c r="BE141" s="558"/>
      <c r="BF141" s="558"/>
      <c r="BG141" s="558"/>
      <c r="BH141" s="558"/>
      <c r="BI141" s="558"/>
      <c r="BJ141" s="558"/>
      <c r="BK141" s="558"/>
      <c r="BL141" s="558"/>
      <c r="BM141" s="558"/>
      <c r="BN141" s="558"/>
      <c r="BO141" s="558"/>
      <c r="BP141" s="558"/>
      <c r="BQ141" s="558"/>
      <c r="BR141" s="558"/>
      <c r="BS141" s="558"/>
      <c r="BT141" s="558"/>
      <c r="BU141" s="558"/>
      <c r="BV141" s="558"/>
      <c r="BW141" s="558"/>
      <c r="BX141" s="558"/>
      <c r="BY141" s="558"/>
      <c r="BZ141" s="558"/>
      <c r="CA141" s="558"/>
      <c r="CB141" s="558"/>
      <c r="CC141" s="558"/>
      <c r="CD141" s="558"/>
      <c r="CE141" s="558"/>
      <c r="CF141" s="558"/>
      <c r="CG141" s="558"/>
      <c r="CH141" s="558"/>
      <c r="CI141" s="558"/>
    </row>
    <row r="142" spans="1:88" s="118" customFormat="1" ht="9" customHeight="1">
      <c r="B142" s="558"/>
      <c r="C142" s="558"/>
      <c r="D142" s="558"/>
      <c r="E142" s="558"/>
      <c r="F142" s="558"/>
      <c r="G142" s="558"/>
      <c r="H142" s="558"/>
      <c r="I142" s="558"/>
      <c r="J142" s="558"/>
      <c r="K142" s="558"/>
      <c r="L142" s="558"/>
      <c r="M142" s="558"/>
      <c r="N142" s="558"/>
      <c r="O142" s="558"/>
      <c r="P142" s="558"/>
      <c r="Q142" s="558"/>
      <c r="R142" s="558"/>
      <c r="S142" s="558"/>
      <c r="T142" s="558"/>
      <c r="U142" s="558"/>
      <c r="V142" s="558"/>
      <c r="W142" s="558"/>
      <c r="X142" s="558"/>
      <c r="Y142" s="558"/>
      <c r="Z142" s="558"/>
      <c r="AA142" s="558"/>
      <c r="AB142" s="558"/>
      <c r="AC142" s="558"/>
      <c r="AD142" s="558"/>
      <c r="AE142" s="558"/>
      <c r="AF142" s="558"/>
      <c r="AG142" s="558"/>
      <c r="AH142" s="558"/>
      <c r="AI142" s="558"/>
      <c r="AJ142" s="558"/>
      <c r="AK142" s="558"/>
      <c r="AL142" s="558"/>
      <c r="AM142" s="558"/>
      <c r="AN142" s="558"/>
      <c r="AO142" s="558"/>
      <c r="AP142" s="558"/>
      <c r="AQ142" s="558"/>
      <c r="AR142" s="558"/>
      <c r="AS142" s="558"/>
      <c r="AT142" s="558"/>
      <c r="AU142" s="558"/>
      <c r="AV142" s="558"/>
      <c r="AW142" s="558"/>
      <c r="AX142" s="558"/>
      <c r="AY142" s="558"/>
      <c r="AZ142" s="558"/>
      <c r="BA142" s="558"/>
      <c r="BB142" s="558"/>
      <c r="BC142" s="558"/>
      <c r="BD142" s="558"/>
      <c r="BE142" s="558"/>
      <c r="BF142" s="558"/>
      <c r="BG142" s="558"/>
      <c r="BH142" s="558"/>
      <c r="BI142" s="558"/>
      <c r="BJ142" s="558"/>
      <c r="BK142" s="558"/>
      <c r="BL142" s="558"/>
      <c r="BM142" s="558"/>
      <c r="BN142" s="558"/>
      <c r="BO142" s="558"/>
      <c r="BP142" s="558"/>
      <c r="BQ142" s="558"/>
      <c r="BR142" s="558"/>
      <c r="BS142" s="558"/>
      <c r="BT142" s="558"/>
      <c r="BU142" s="558"/>
      <c r="BV142" s="558"/>
      <c r="BW142" s="558"/>
      <c r="BX142" s="558"/>
      <c r="BY142" s="558"/>
      <c r="BZ142" s="558"/>
      <c r="CA142" s="558"/>
      <c r="CB142" s="558"/>
      <c r="CC142" s="558"/>
      <c r="CD142" s="558"/>
      <c r="CE142" s="558"/>
      <c r="CF142" s="558"/>
      <c r="CG142" s="558"/>
      <c r="CH142" s="558"/>
      <c r="CI142" s="558"/>
    </row>
    <row r="143" spans="1:88" s="118" customFormat="1" ht="27" customHeight="1">
      <c r="B143" s="558" t="s">
        <v>474</v>
      </c>
      <c r="C143" s="558"/>
      <c r="D143" s="558"/>
      <c r="E143" s="558"/>
      <c r="F143" s="558"/>
      <c r="G143" s="558"/>
      <c r="H143" s="558"/>
      <c r="I143" s="558"/>
      <c r="J143" s="558"/>
      <c r="K143" s="558"/>
      <c r="L143" s="558"/>
      <c r="M143" s="558"/>
      <c r="N143" s="558"/>
      <c r="O143" s="558"/>
      <c r="P143" s="558"/>
      <c r="Q143" s="558"/>
      <c r="R143" s="558"/>
      <c r="S143" s="558"/>
      <c r="T143" s="558"/>
      <c r="U143" s="558"/>
      <c r="V143" s="558"/>
      <c r="W143" s="558"/>
      <c r="X143" s="558"/>
      <c r="Y143" s="558"/>
      <c r="Z143" s="558"/>
      <c r="AA143" s="558"/>
      <c r="AB143" s="558"/>
      <c r="AC143" s="558"/>
      <c r="AD143" s="558"/>
      <c r="AE143" s="558"/>
      <c r="AF143" s="558"/>
      <c r="AG143" s="558"/>
      <c r="AH143" s="558"/>
      <c r="AI143" s="558"/>
      <c r="AJ143" s="558"/>
      <c r="AK143" s="558"/>
      <c r="AL143" s="558"/>
      <c r="AM143" s="558"/>
      <c r="AN143" s="558"/>
      <c r="AO143" s="558"/>
      <c r="AP143" s="558"/>
      <c r="AQ143" s="558"/>
      <c r="AR143" s="558"/>
      <c r="AS143" s="558"/>
      <c r="AT143" s="558"/>
      <c r="AU143" s="558"/>
      <c r="AV143" s="558"/>
      <c r="AW143" s="558"/>
      <c r="AX143" s="558"/>
      <c r="AY143" s="558"/>
      <c r="AZ143" s="558"/>
      <c r="BA143" s="558"/>
      <c r="BB143" s="558"/>
      <c r="BC143" s="558"/>
      <c r="BD143" s="558"/>
      <c r="BE143" s="558"/>
      <c r="BF143" s="558"/>
      <c r="BG143" s="558"/>
      <c r="BH143" s="558"/>
      <c r="BI143" s="558"/>
      <c r="BJ143" s="558"/>
      <c r="BK143" s="558"/>
      <c r="BL143" s="558"/>
      <c r="BM143" s="558"/>
      <c r="BN143" s="558"/>
      <c r="BO143" s="558"/>
      <c r="BP143" s="558"/>
      <c r="BQ143" s="558"/>
      <c r="BR143" s="558"/>
      <c r="BS143" s="558"/>
      <c r="BT143" s="558"/>
      <c r="BU143" s="558"/>
      <c r="BV143" s="558"/>
      <c r="BW143" s="558"/>
      <c r="BX143" s="558"/>
      <c r="BY143" s="558"/>
      <c r="BZ143" s="558"/>
      <c r="CA143" s="558"/>
      <c r="CB143" s="558"/>
      <c r="CC143" s="558"/>
      <c r="CD143" s="558"/>
      <c r="CE143" s="558"/>
      <c r="CF143" s="558"/>
      <c r="CG143" s="558"/>
      <c r="CH143" s="558"/>
      <c r="CI143" s="558"/>
    </row>
    <row r="144" spans="1:88" s="118" customFormat="1" ht="9" customHeight="1">
      <c r="B144" s="558"/>
      <c r="C144" s="558"/>
      <c r="D144" s="558"/>
      <c r="E144" s="558"/>
      <c r="F144" s="558"/>
      <c r="G144" s="558"/>
      <c r="H144" s="558"/>
      <c r="I144" s="558"/>
      <c r="J144" s="558"/>
      <c r="K144" s="558"/>
      <c r="L144" s="558"/>
      <c r="M144" s="558"/>
      <c r="N144" s="558"/>
      <c r="O144" s="558"/>
      <c r="P144" s="558"/>
      <c r="Q144" s="558"/>
      <c r="R144" s="558"/>
      <c r="S144" s="558"/>
      <c r="T144" s="558"/>
      <c r="U144" s="558"/>
      <c r="V144" s="558"/>
      <c r="W144" s="558"/>
      <c r="X144" s="558"/>
      <c r="Y144" s="558"/>
      <c r="Z144" s="558"/>
      <c r="AA144" s="558"/>
      <c r="AB144" s="558"/>
      <c r="AC144" s="558"/>
      <c r="AD144" s="558"/>
      <c r="AE144" s="558"/>
      <c r="AF144" s="558"/>
      <c r="AG144" s="558"/>
      <c r="AH144" s="558"/>
      <c r="AI144" s="558"/>
      <c r="AJ144" s="558"/>
      <c r="AK144" s="558"/>
      <c r="AL144" s="558"/>
      <c r="AM144" s="558"/>
      <c r="AN144" s="558"/>
      <c r="AO144" s="558"/>
      <c r="AP144" s="558"/>
      <c r="AQ144" s="558"/>
      <c r="AR144" s="558"/>
      <c r="AS144" s="558"/>
      <c r="AT144" s="558"/>
      <c r="AU144" s="558"/>
      <c r="AV144" s="558"/>
      <c r="AW144" s="558"/>
      <c r="AX144" s="558"/>
      <c r="AY144" s="558"/>
      <c r="AZ144" s="558"/>
      <c r="BA144" s="558"/>
      <c r="BB144" s="558"/>
      <c r="BC144" s="558"/>
      <c r="BD144" s="558"/>
      <c r="BE144" s="558"/>
      <c r="BF144" s="558"/>
      <c r="BG144" s="558"/>
      <c r="BH144" s="558"/>
      <c r="BI144" s="558"/>
      <c r="BJ144" s="558"/>
      <c r="BK144" s="558"/>
      <c r="BL144" s="558"/>
      <c r="BM144" s="558"/>
      <c r="BN144" s="558"/>
      <c r="BO144" s="558"/>
      <c r="BP144" s="558"/>
      <c r="BQ144" s="558"/>
      <c r="BR144" s="558"/>
      <c r="BS144" s="558"/>
      <c r="BT144" s="558"/>
      <c r="BU144" s="558"/>
      <c r="BV144" s="558"/>
      <c r="BW144" s="558"/>
      <c r="BX144" s="558"/>
      <c r="BY144" s="558"/>
      <c r="BZ144" s="558"/>
      <c r="CA144" s="558"/>
      <c r="CB144" s="558"/>
      <c r="CC144" s="558"/>
      <c r="CD144" s="558"/>
      <c r="CE144" s="558"/>
      <c r="CF144" s="558"/>
      <c r="CG144" s="558"/>
      <c r="CH144" s="558"/>
      <c r="CI144" s="558"/>
    </row>
    <row r="145" spans="1:89" s="118" customFormat="1" ht="27" customHeight="1">
      <c r="B145" s="558" t="s">
        <v>680</v>
      </c>
      <c r="C145" s="558"/>
      <c r="D145" s="558"/>
      <c r="E145" s="558"/>
      <c r="F145" s="558"/>
      <c r="G145" s="558"/>
      <c r="H145" s="558"/>
      <c r="I145" s="558"/>
      <c r="J145" s="558"/>
      <c r="K145" s="558"/>
      <c r="L145" s="558"/>
      <c r="M145" s="558"/>
      <c r="N145" s="558"/>
      <c r="O145" s="558"/>
      <c r="P145" s="558"/>
      <c r="Q145" s="558"/>
      <c r="R145" s="558"/>
      <c r="S145" s="558"/>
      <c r="T145" s="558"/>
      <c r="U145" s="558"/>
      <c r="V145" s="558"/>
      <c r="W145" s="558"/>
      <c r="X145" s="558"/>
      <c r="Y145" s="558"/>
      <c r="Z145" s="558"/>
      <c r="AA145" s="558"/>
      <c r="AB145" s="558"/>
      <c r="AC145" s="558"/>
      <c r="AD145" s="558"/>
      <c r="AE145" s="558"/>
      <c r="AF145" s="558"/>
      <c r="AG145" s="558"/>
      <c r="AH145" s="558"/>
      <c r="AI145" s="558"/>
      <c r="AJ145" s="558"/>
      <c r="AK145" s="558"/>
      <c r="AL145" s="558"/>
      <c r="AM145" s="558"/>
      <c r="AN145" s="558"/>
      <c r="AO145" s="558"/>
      <c r="AP145" s="558"/>
      <c r="AQ145" s="558"/>
      <c r="AR145" s="558"/>
      <c r="AS145" s="558"/>
      <c r="AT145" s="558"/>
      <c r="AU145" s="558"/>
      <c r="AV145" s="558"/>
      <c r="AW145" s="558"/>
      <c r="AX145" s="558"/>
      <c r="AY145" s="558"/>
      <c r="AZ145" s="558"/>
      <c r="BA145" s="558"/>
      <c r="BB145" s="558"/>
      <c r="BC145" s="558"/>
      <c r="BD145" s="558"/>
      <c r="BE145" s="558"/>
      <c r="BF145" s="558"/>
      <c r="BG145" s="558"/>
      <c r="BH145" s="558"/>
      <c r="BI145" s="558"/>
      <c r="BJ145" s="558"/>
      <c r="BK145" s="558"/>
      <c r="BL145" s="558"/>
      <c r="BM145" s="558"/>
      <c r="BN145" s="558"/>
      <c r="BO145" s="558"/>
      <c r="BP145" s="558"/>
      <c r="BQ145" s="558"/>
      <c r="BR145" s="558"/>
      <c r="BS145" s="558"/>
      <c r="BT145" s="558"/>
      <c r="BU145" s="558"/>
      <c r="BV145" s="558"/>
      <c r="BW145" s="558"/>
      <c r="BX145" s="558"/>
      <c r="BY145" s="558"/>
      <c r="BZ145" s="558"/>
      <c r="CA145" s="558"/>
      <c r="CB145" s="558"/>
      <c r="CC145" s="558"/>
      <c r="CD145" s="558"/>
      <c r="CE145" s="558"/>
      <c r="CF145" s="558"/>
      <c r="CG145" s="558"/>
      <c r="CH145" s="558"/>
      <c r="CI145" s="558"/>
    </row>
    <row r="146" spans="1:89" ht="24.95" customHeight="1"/>
    <row r="147" spans="1:89" ht="18" customHeight="1">
      <c r="A147" s="333" t="s">
        <v>130</v>
      </c>
      <c r="B147" s="333" t="s">
        <v>431</v>
      </c>
    </row>
    <row r="148" spans="1:89" ht="5.25" customHeight="1"/>
    <row r="149" spans="1:89" ht="18" customHeight="1">
      <c r="B149" s="400" t="s">
        <v>4</v>
      </c>
      <c r="AS149" s="526" t="s">
        <v>646</v>
      </c>
      <c r="AT149" s="526"/>
      <c r="AU149" s="526"/>
      <c r="AV149" s="526"/>
      <c r="AW149" s="526"/>
      <c r="AX149" s="526"/>
      <c r="AY149" s="526"/>
      <c r="AZ149" s="526"/>
      <c r="BA149" s="526"/>
      <c r="BB149" s="526"/>
      <c r="BC149" s="526"/>
      <c r="BD149" s="526"/>
      <c r="BE149" s="526"/>
      <c r="BF149" s="526"/>
      <c r="BG149" s="526"/>
      <c r="BH149" s="526"/>
      <c r="BI149" s="526"/>
      <c r="BJ149" s="526"/>
      <c r="BK149" s="526"/>
      <c r="BL149" s="526"/>
      <c r="BM149" s="526"/>
      <c r="BO149" s="526" t="s">
        <v>645</v>
      </c>
      <c r="BP149" s="526"/>
      <c r="BQ149" s="526"/>
      <c r="BR149" s="526"/>
      <c r="BS149" s="526"/>
      <c r="BT149" s="526"/>
      <c r="BU149" s="526"/>
      <c r="BV149" s="526"/>
      <c r="BW149" s="526"/>
      <c r="BX149" s="526"/>
      <c r="BY149" s="526"/>
      <c r="BZ149" s="526"/>
      <c r="CA149" s="526"/>
      <c r="CB149" s="526"/>
      <c r="CC149" s="526"/>
      <c r="CD149" s="526"/>
      <c r="CE149" s="526"/>
      <c r="CF149" s="526"/>
      <c r="CG149" s="526"/>
      <c r="CH149" s="526"/>
      <c r="CI149" s="526"/>
    </row>
    <row r="150" spans="1:89" ht="18" customHeight="1">
      <c r="B150" s="332" t="s">
        <v>432</v>
      </c>
      <c r="AS150" s="526">
        <v>113227433</v>
      </c>
      <c r="AT150" s="526"/>
      <c r="AU150" s="526"/>
      <c r="AV150" s="526"/>
      <c r="AW150" s="526"/>
      <c r="AX150" s="526"/>
      <c r="AY150" s="526"/>
      <c r="AZ150" s="526"/>
      <c r="BA150" s="526"/>
      <c r="BB150" s="526"/>
      <c r="BC150" s="526"/>
      <c r="BD150" s="526"/>
      <c r="BE150" s="526"/>
      <c r="BF150" s="526"/>
      <c r="BG150" s="526"/>
      <c r="BH150" s="526"/>
      <c r="BI150" s="526"/>
      <c r="BJ150" s="526"/>
      <c r="BK150" s="526"/>
      <c r="BL150" s="526"/>
      <c r="BM150" s="526"/>
      <c r="BO150" s="526">
        <v>133993940</v>
      </c>
      <c r="BP150" s="526"/>
      <c r="BQ150" s="526"/>
      <c r="BR150" s="526"/>
      <c r="BS150" s="526"/>
      <c r="BT150" s="526"/>
      <c r="BU150" s="526"/>
      <c r="BV150" s="526"/>
      <c r="BW150" s="526"/>
      <c r="BX150" s="526"/>
      <c r="BY150" s="526"/>
      <c r="BZ150" s="526"/>
      <c r="CA150" s="526"/>
      <c r="CB150" s="526"/>
      <c r="CC150" s="526"/>
      <c r="CD150" s="526"/>
      <c r="CE150" s="526"/>
      <c r="CF150" s="526"/>
      <c r="CG150" s="526"/>
      <c r="CH150" s="526"/>
      <c r="CI150" s="526"/>
    </row>
    <row r="151" spans="1:89" s="333" customFormat="1" ht="18" customHeight="1">
      <c r="B151" s="333" t="s">
        <v>194</v>
      </c>
      <c r="AS151" s="536">
        <v>113227433</v>
      </c>
      <c r="AT151" s="536"/>
      <c r="AU151" s="536"/>
      <c r="AV151" s="536"/>
      <c r="AW151" s="536"/>
      <c r="AX151" s="536"/>
      <c r="AY151" s="536"/>
      <c r="AZ151" s="536"/>
      <c r="BA151" s="536"/>
      <c r="BB151" s="536"/>
      <c r="BC151" s="536"/>
      <c r="BD151" s="536"/>
      <c r="BE151" s="536"/>
      <c r="BF151" s="536"/>
      <c r="BG151" s="536"/>
      <c r="BH151" s="536"/>
      <c r="BI151" s="536"/>
      <c r="BJ151" s="536"/>
      <c r="BK151" s="536"/>
      <c r="BL151" s="536"/>
      <c r="BM151" s="536"/>
      <c r="BO151" s="536">
        <v>133993940</v>
      </c>
      <c r="BP151" s="536"/>
      <c r="BQ151" s="536"/>
      <c r="BR151" s="536"/>
      <c r="BS151" s="536"/>
      <c r="BT151" s="536"/>
      <c r="BU151" s="536"/>
      <c r="BV151" s="536"/>
      <c r="BW151" s="536"/>
      <c r="BX151" s="536"/>
      <c r="BY151" s="536"/>
      <c r="BZ151" s="536"/>
      <c r="CA151" s="536"/>
      <c r="CB151" s="536"/>
      <c r="CC151" s="536"/>
      <c r="CD151" s="536"/>
      <c r="CE151" s="536"/>
      <c r="CF151" s="536"/>
      <c r="CG151" s="536"/>
      <c r="CH151" s="536"/>
      <c r="CI151" s="536"/>
      <c r="CJ151" s="366"/>
      <c r="CK151" s="366"/>
    </row>
    <row r="153" spans="1:89" ht="18" customHeight="1">
      <c r="B153" s="400" t="s">
        <v>12</v>
      </c>
      <c r="AS153" s="526" t="s">
        <v>646</v>
      </c>
      <c r="AT153" s="526"/>
      <c r="AU153" s="526"/>
      <c r="AV153" s="526"/>
      <c r="AW153" s="526"/>
      <c r="AX153" s="526"/>
      <c r="AY153" s="526"/>
      <c r="AZ153" s="526"/>
      <c r="BA153" s="526"/>
      <c r="BB153" s="526"/>
      <c r="BC153" s="526"/>
      <c r="BD153" s="526"/>
      <c r="BE153" s="526"/>
      <c r="BF153" s="526"/>
      <c r="BG153" s="526"/>
      <c r="BH153" s="526"/>
      <c r="BI153" s="526"/>
      <c r="BJ153" s="526"/>
      <c r="BK153" s="526"/>
      <c r="BL153" s="526"/>
      <c r="BM153" s="526"/>
      <c r="BO153" s="526" t="s">
        <v>645</v>
      </c>
      <c r="BP153" s="526"/>
      <c r="BQ153" s="526"/>
      <c r="BR153" s="526"/>
      <c r="BS153" s="526"/>
      <c r="BT153" s="526"/>
      <c r="BU153" s="526"/>
      <c r="BV153" s="526"/>
      <c r="BW153" s="526"/>
      <c r="BX153" s="526"/>
      <c r="BY153" s="526"/>
      <c r="BZ153" s="526"/>
      <c r="CA153" s="526"/>
      <c r="CB153" s="526"/>
      <c r="CC153" s="526"/>
      <c r="CD153" s="526"/>
      <c r="CE153" s="526"/>
      <c r="CF153" s="526"/>
      <c r="CG153" s="526"/>
      <c r="CH153" s="526"/>
      <c r="CI153" s="526"/>
    </row>
    <row r="154" spans="1:89" ht="18" customHeight="1">
      <c r="B154" s="332" t="s">
        <v>202</v>
      </c>
      <c r="AS154" s="526">
        <v>576523142.50964999</v>
      </c>
      <c r="AT154" s="526"/>
      <c r="AU154" s="526"/>
      <c r="AV154" s="526"/>
      <c r="AW154" s="526"/>
      <c r="AX154" s="526"/>
      <c r="AY154" s="526"/>
      <c r="AZ154" s="526"/>
      <c r="BA154" s="526"/>
      <c r="BB154" s="526"/>
      <c r="BC154" s="526"/>
      <c r="BD154" s="526"/>
      <c r="BE154" s="526"/>
      <c r="BF154" s="526"/>
      <c r="BG154" s="526"/>
      <c r="BH154" s="526"/>
      <c r="BI154" s="526"/>
      <c r="BJ154" s="526"/>
      <c r="BK154" s="526"/>
      <c r="BL154" s="526"/>
      <c r="BM154" s="526"/>
      <c r="BO154" s="526">
        <v>742405623</v>
      </c>
      <c r="BP154" s="526"/>
      <c r="BQ154" s="526"/>
      <c r="BR154" s="526"/>
      <c r="BS154" s="526"/>
      <c r="BT154" s="526"/>
      <c r="BU154" s="526"/>
      <c r="BV154" s="526"/>
      <c r="BW154" s="526"/>
      <c r="BX154" s="526"/>
      <c r="BY154" s="526"/>
      <c r="BZ154" s="526"/>
      <c r="CA154" s="526"/>
      <c r="CB154" s="526"/>
      <c r="CC154" s="526"/>
      <c r="CD154" s="526"/>
      <c r="CE154" s="526"/>
      <c r="CF154" s="526"/>
      <c r="CG154" s="526"/>
      <c r="CH154" s="526"/>
      <c r="CI154" s="526"/>
    </row>
    <row r="155" spans="1:89" ht="18" customHeight="1">
      <c r="B155" s="332" t="s">
        <v>459</v>
      </c>
      <c r="AS155" s="526">
        <v>414115252</v>
      </c>
      <c r="AT155" s="526"/>
      <c r="AU155" s="526"/>
      <c r="AV155" s="526"/>
      <c r="AW155" s="526"/>
      <c r="AX155" s="526"/>
      <c r="AY155" s="526"/>
      <c r="AZ155" s="526"/>
      <c r="BA155" s="526"/>
      <c r="BB155" s="526"/>
      <c r="BC155" s="526"/>
      <c r="BD155" s="526"/>
      <c r="BE155" s="526"/>
      <c r="BF155" s="526"/>
      <c r="BG155" s="526"/>
      <c r="BH155" s="526"/>
      <c r="BI155" s="526"/>
      <c r="BJ155" s="526"/>
      <c r="BK155" s="526"/>
      <c r="BL155" s="526"/>
      <c r="BM155" s="526"/>
      <c r="BO155" s="526">
        <v>478583636</v>
      </c>
      <c r="BP155" s="526"/>
      <c r="BQ155" s="526"/>
      <c r="BR155" s="526"/>
      <c r="BS155" s="526"/>
      <c r="BT155" s="526"/>
      <c r="BU155" s="526"/>
      <c r="BV155" s="526"/>
      <c r="BW155" s="526"/>
      <c r="BX155" s="526"/>
      <c r="BY155" s="526"/>
      <c r="BZ155" s="526"/>
      <c r="CA155" s="526"/>
      <c r="CB155" s="526"/>
      <c r="CC155" s="526"/>
      <c r="CD155" s="526"/>
      <c r="CE155" s="526"/>
      <c r="CF155" s="526"/>
      <c r="CG155" s="526"/>
      <c r="CH155" s="526"/>
      <c r="CI155" s="526"/>
    </row>
    <row r="156" spans="1:89" ht="18" customHeight="1">
      <c r="B156" s="332" t="s">
        <v>433</v>
      </c>
      <c r="AS156" s="526">
        <v>272005331.60000002</v>
      </c>
      <c r="AT156" s="526"/>
      <c r="AU156" s="526"/>
      <c r="AV156" s="526"/>
      <c r="AW156" s="526"/>
      <c r="AX156" s="526"/>
      <c r="AY156" s="526"/>
      <c r="AZ156" s="526"/>
      <c r="BA156" s="526"/>
      <c r="BB156" s="526"/>
      <c r="BC156" s="526"/>
      <c r="BD156" s="526"/>
      <c r="BE156" s="526"/>
      <c r="BF156" s="526"/>
      <c r="BG156" s="526"/>
      <c r="BH156" s="526"/>
      <c r="BI156" s="526"/>
      <c r="BJ156" s="526"/>
      <c r="BK156" s="526"/>
      <c r="BL156" s="526"/>
      <c r="BM156" s="526"/>
      <c r="BO156" s="526">
        <v>453016792</v>
      </c>
      <c r="BP156" s="526"/>
      <c r="BQ156" s="526"/>
      <c r="BR156" s="526"/>
      <c r="BS156" s="526"/>
      <c r="BT156" s="526"/>
      <c r="BU156" s="526"/>
      <c r="BV156" s="526"/>
      <c r="BW156" s="526"/>
      <c r="BX156" s="526"/>
      <c r="BY156" s="526"/>
      <c r="BZ156" s="526"/>
      <c r="CA156" s="526"/>
      <c r="CB156" s="526"/>
      <c r="CC156" s="526"/>
      <c r="CD156" s="526"/>
      <c r="CE156" s="526"/>
      <c r="CF156" s="526"/>
      <c r="CG156" s="526"/>
      <c r="CH156" s="526"/>
      <c r="CI156" s="526"/>
    </row>
    <row r="157" spans="1:89" s="333" customFormat="1" ht="18" customHeight="1">
      <c r="B157" s="333" t="s">
        <v>194</v>
      </c>
      <c r="AS157" s="536">
        <v>1262643726.1096501</v>
      </c>
      <c r="AT157" s="536"/>
      <c r="AU157" s="536"/>
      <c r="AV157" s="536"/>
      <c r="AW157" s="536"/>
      <c r="AX157" s="536"/>
      <c r="AY157" s="536"/>
      <c r="AZ157" s="536"/>
      <c r="BA157" s="536"/>
      <c r="BB157" s="536"/>
      <c r="BC157" s="536"/>
      <c r="BD157" s="536"/>
      <c r="BE157" s="536"/>
      <c r="BF157" s="536"/>
      <c r="BG157" s="536"/>
      <c r="BH157" s="536"/>
      <c r="BI157" s="536"/>
      <c r="BJ157" s="536"/>
      <c r="BK157" s="536"/>
      <c r="BL157" s="536"/>
      <c r="BM157" s="536"/>
      <c r="BO157" s="536">
        <v>1674006051</v>
      </c>
      <c r="BP157" s="536"/>
      <c r="BQ157" s="536"/>
      <c r="BR157" s="536"/>
      <c r="BS157" s="536"/>
      <c r="BT157" s="536"/>
      <c r="BU157" s="536"/>
      <c r="BV157" s="536"/>
      <c r="BW157" s="536"/>
      <c r="BX157" s="536"/>
      <c r="BY157" s="536"/>
      <c r="BZ157" s="536"/>
      <c r="CA157" s="536"/>
      <c r="CB157" s="536"/>
      <c r="CC157" s="536"/>
      <c r="CD157" s="536"/>
      <c r="CE157" s="536"/>
      <c r="CF157" s="536"/>
      <c r="CG157" s="536"/>
      <c r="CH157" s="536"/>
      <c r="CI157" s="536"/>
      <c r="CJ157" s="366"/>
      <c r="CK157" s="366"/>
    </row>
    <row r="158" spans="1:89" ht="18.75" customHeight="1"/>
    <row r="159" spans="1:89" ht="12.75"/>
    <row r="160" spans="1:89" ht="12.75"/>
    <row r="161" spans="1:87" ht="12.75"/>
    <row r="162" spans="1:87" ht="18" customHeight="1">
      <c r="A162" s="333" t="s">
        <v>131</v>
      </c>
      <c r="B162" s="333" t="s">
        <v>476</v>
      </c>
    </row>
    <row r="163" spans="1:87" ht="5.25" customHeight="1"/>
    <row r="164" spans="1:87" ht="12.75">
      <c r="B164" s="333" t="s">
        <v>569</v>
      </c>
    </row>
    <row r="165" spans="1:87" ht="18" customHeight="1">
      <c r="K165" s="531" t="s">
        <v>646</v>
      </c>
      <c r="L165" s="532"/>
      <c r="M165" s="532"/>
      <c r="N165" s="532"/>
      <c r="O165" s="532"/>
      <c r="P165" s="532"/>
      <c r="Q165" s="532"/>
      <c r="R165" s="532"/>
      <c r="S165" s="532"/>
      <c r="T165" s="532"/>
      <c r="U165" s="532"/>
      <c r="V165" s="532"/>
      <c r="W165" s="532"/>
      <c r="X165" s="532"/>
      <c r="Y165" s="532"/>
      <c r="Z165" s="532"/>
      <c r="AA165" s="532"/>
      <c r="AB165" s="532"/>
      <c r="AC165" s="532"/>
      <c r="AD165" s="532"/>
      <c r="AE165" s="532"/>
      <c r="AF165" s="532"/>
      <c r="AG165" s="532"/>
      <c r="AH165" s="532"/>
      <c r="AI165" s="532"/>
      <c r="AJ165" s="532"/>
      <c r="AK165" s="532"/>
      <c r="AL165" s="532"/>
      <c r="AM165" s="532"/>
      <c r="AN165" s="532"/>
      <c r="AO165" s="532"/>
      <c r="AP165" s="532"/>
      <c r="AQ165" s="532"/>
      <c r="AR165" s="532"/>
      <c r="AS165" s="532"/>
      <c r="AT165" s="532"/>
      <c r="AU165" s="532"/>
      <c r="AV165" s="532"/>
      <c r="AX165" s="531" t="s">
        <v>645</v>
      </c>
      <c r="AY165" s="532"/>
      <c r="AZ165" s="532"/>
      <c r="BA165" s="532"/>
      <c r="BB165" s="532"/>
      <c r="BC165" s="532"/>
      <c r="BD165" s="532"/>
      <c r="BE165" s="532"/>
      <c r="BF165" s="532"/>
      <c r="BG165" s="532"/>
      <c r="BH165" s="532"/>
      <c r="BI165" s="532"/>
      <c r="BJ165" s="532"/>
      <c r="BK165" s="532"/>
      <c r="BL165" s="532"/>
      <c r="BM165" s="532"/>
      <c r="BN165" s="532"/>
      <c r="BO165" s="532"/>
      <c r="BP165" s="532"/>
      <c r="BQ165" s="532"/>
      <c r="BR165" s="532"/>
      <c r="BS165" s="532"/>
      <c r="BT165" s="532"/>
      <c r="BU165" s="532"/>
      <c r="BV165" s="532"/>
      <c r="BW165" s="532"/>
      <c r="BX165" s="532"/>
      <c r="BY165" s="532"/>
      <c r="BZ165" s="532"/>
      <c r="CA165" s="532"/>
      <c r="CB165" s="532"/>
      <c r="CC165" s="532"/>
      <c r="CD165" s="532"/>
      <c r="CE165" s="532"/>
      <c r="CF165" s="532"/>
      <c r="CG165" s="532"/>
      <c r="CH165" s="532"/>
      <c r="CI165" s="532"/>
    </row>
    <row r="166" spans="1:87" ht="27" customHeight="1">
      <c r="K166" s="555" t="s">
        <v>229</v>
      </c>
      <c r="L166" s="555"/>
      <c r="M166" s="555"/>
      <c r="N166" s="555"/>
      <c r="O166" s="555"/>
      <c r="P166" s="555"/>
      <c r="Q166" s="555"/>
      <c r="R166" s="555"/>
      <c r="S166" s="555"/>
      <c r="T166" s="555"/>
      <c r="U166" s="555"/>
      <c r="V166" s="555"/>
      <c r="W166" s="555"/>
      <c r="X166" s="555"/>
      <c r="Y166" s="555"/>
      <c r="Z166" s="555"/>
      <c r="AA166" s="555"/>
      <c r="AB166" s="555"/>
      <c r="AC166" s="555"/>
      <c r="AD166" s="555" t="s">
        <v>573</v>
      </c>
      <c r="AE166" s="555"/>
      <c r="AF166" s="555"/>
      <c r="AG166" s="555"/>
      <c r="AH166" s="555"/>
      <c r="AI166" s="555"/>
      <c r="AJ166" s="555"/>
      <c r="AK166" s="555"/>
      <c r="AL166" s="555"/>
      <c r="AM166" s="555"/>
      <c r="AN166" s="555"/>
      <c r="AO166" s="555"/>
      <c r="AP166" s="555"/>
      <c r="AQ166" s="555"/>
      <c r="AR166" s="555"/>
      <c r="AS166" s="555"/>
      <c r="AT166" s="555"/>
      <c r="AU166" s="555"/>
      <c r="AV166" s="555"/>
      <c r="AW166" s="390"/>
      <c r="AX166" s="555" t="s">
        <v>229</v>
      </c>
      <c r="AY166" s="555"/>
      <c r="AZ166" s="555"/>
      <c r="BA166" s="555"/>
      <c r="BB166" s="555"/>
      <c r="BC166" s="555"/>
      <c r="BD166" s="555"/>
      <c r="BE166" s="555"/>
      <c r="BF166" s="555"/>
      <c r="BG166" s="555"/>
      <c r="BH166" s="555"/>
      <c r="BI166" s="555"/>
      <c r="BJ166" s="555"/>
      <c r="BK166" s="555"/>
      <c r="BL166" s="555"/>
      <c r="BM166" s="555"/>
      <c r="BN166" s="555"/>
      <c r="BO166" s="555"/>
      <c r="BP166" s="555"/>
      <c r="BQ166" s="555" t="s">
        <v>573</v>
      </c>
      <c r="BR166" s="555"/>
      <c r="BS166" s="555"/>
      <c r="BT166" s="555"/>
      <c r="BU166" s="555"/>
      <c r="BV166" s="555"/>
      <c r="BW166" s="555"/>
      <c r="BX166" s="555"/>
      <c r="BY166" s="555"/>
      <c r="BZ166" s="555"/>
      <c r="CA166" s="555"/>
      <c r="CB166" s="555"/>
      <c r="CC166" s="555"/>
      <c r="CD166" s="555"/>
      <c r="CE166" s="555"/>
      <c r="CF166" s="555"/>
      <c r="CG166" s="555"/>
      <c r="CH166" s="555"/>
      <c r="CI166" s="555"/>
    </row>
    <row r="167" spans="1:87" s="347" customFormat="1" ht="39.950000000000003" customHeight="1">
      <c r="B167" s="520" t="s">
        <v>364</v>
      </c>
      <c r="C167" s="520"/>
      <c r="D167" s="520"/>
      <c r="E167" s="520"/>
      <c r="F167" s="520"/>
      <c r="G167" s="520"/>
      <c r="H167" s="520"/>
      <c r="I167" s="520"/>
      <c r="J167" s="520"/>
      <c r="K167" s="554">
        <v>88965347922</v>
      </c>
      <c r="L167" s="554"/>
      <c r="M167" s="554"/>
      <c r="N167" s="554"/>
      <c r="O167" s="554"/>
      <c r="P167" s="554"/>
      <c r="Q167" s="554"/>
      <c r="R167" s="554"/>
      <c r="S167" s="554"/>
      <c r="T167" s="554"/>
      <c r="U167" s="554"/>
      <c r="V167" s="554"/>
      <c r="W167" s="554"/>
      <c r="X167" s="554"/>
      <c r="Y167" s="554"/>
      <c r="Z167" s="554"/>
      <c r="AA167" s="554"/>
      <c r="AB167" s="554"/>
      <c r="AC167" s="554"/>
      <c r="AD167" s="554">
        <v>88965347922</v>
      </c>
      <c r="AE167" s="554"/>
      <c r="AF167" s="554"/>
      <c r="AG167" s="554"/>
      <c r="AH167" s="554"/>
      <c r="AI167" s="554"/>
      <c r="AJ167" s="554"/>
      <c r="AK167" s="554"/>
      <c r="AL167" s="554"/>
      <c r="AM167" s="554"/>
      <c r="AN167" s="554"/>
      <c r="AO167" s="554"/>
      <c r="AP167" s="554"/>
      <c r="AQ167" s="554"/>
      <c r="AR167" s="554"/>
      <c r="AS167" s="554"/>
      <c r="AT167" s="554"/>
      <c r="AU167" s="554"/>
      <c r="AV167" s="554"/>
      <c r="AW167" s="389"/>
      <c r="AX167" s="554">
        <v>91331029920</v>
      </c>
      <c r="AY167" s="554"/>
      <c r="AZ167" s="554"/>
      <c r="BA167" s="554"/>
      <c r="BB167" s="554"/>
      <c r="BC167" s="554"/>
      <c r="BD167" s="554"/>
      <c r="BE167" s="554"/>
      <c r="BF167" s="554"/>
      <c r="BG167" s="554"/>
      <c r="BH167" s="554"/>
      <c r="BI167" s="554"/>
      <c r="BJ167" s="554"/>
      <c r="BK167" s="554"/>
      <c r="BL167" s="554"/>
      <c r="BM167" s="554"/>
      <c r="BN167" s="554"/>
      <c r="BO167" s="554"/>
      <c r="BP167" s="554"/>
      <c r="BQ167" s="554">
        <v>91331029920</v>
      </c>
      <c r="BR167" s="554"/>
      <c r="BS167" s="554"/>
      <c r="BT167" s="554"/>
      <c r="BU167" s="554"/>
      <c r="BV167" s="554"/>
      <c r="BW167" s="554"/>
      <c r="BX167" s="554"/>
      <c r="BY167" s="554"/>
      <c r="BZ167" s="554"/>
      <c r="CA167" s="554"/>
      <c r="CB167" s="554"/>
      <c r="CC167" s="554"/>
      <c r="CD167" s="554"/>
      <c r="CE167" s="554"/>
      <c r="CF167" s="554"/>
      <c r="CG167" s="554"/>
      <c r="CH167" s="554"/>
      <c r="CI167" s="554"/>
    </row>
    <row r="168" spans="1:87" s="347" customFormat="1" ht="18" customHeight="1">
      <c r="B168" s="347" t="s">
        <v>210</v>
      </c>
      <c r="K168" s="554">
        <v>83361337807</v>
      </c>
      <c r="L168" s="554"/>
      <c r="M168" s="554"/>
      <c r="N168" s="554"/>
      <c r="O168" s="554"/>
      <c r="P168" s="554"/>
      <c r="Q168" s="554"/>
      <c r="R168" s="554"/>
      <c r="S168" s="554"/>
      <c r="T168" s="554"/>
      <c r="U168" s="554"/>
      <c r="V168" s="554"/>
      <c r="W168" s="554"/>
      <c r="X168" s="554"/>
      <c r="Y168" s="554"/>
      <c r="Z168" s="554"/>
      <c r="AA168" s="554"/>
      <c r="AB168" s="554"/>
      <c r="AC168" s="554"/>
      <c r="AD168" s="554">
        <v>83361337807</v>
      </c>
      <c r="AE168" s="554"/>
      <c r="AF168" s="554"/>
      <c r="AG168" s="554"/>
      <c r="AH168" s="554"/>
      <c r="AI168" s="554"/>
      <c r="AJ168" s="554"/>
      <c r="AK168" s="554"/>
      <c r="AL168" s="554"/>
      <c r="AM168" s="554"/>
      <c r="AN168" s="554"/>
      <c r="AO168" s="554"/>
      <c r="AP168" s="554"/>
      <c r="AQ168" s="554"/>
      <c r="AR168" s="554"/>
      <c r="AS168" s="554"/>
      <c r="AT168" s="554"/>
      <c r="AU168" s="554"/>
      <c r="AV168" s="554"/>
      <c r="AW168" s="389"/>
      <c r="AX168" s="554">
        <v>85895860465</v>
      </c>
      <c r="AY168" s="554"/>
      <c r="AZ168" s="554"/>
      <c r="BA168" s="554"/>
      <c r="BB168" s="554"/>
      <c r="BC168" s="554"/>
      <c r="BD168" s="554"/>
      <c r="BE168" s="554"/>
      <c r="BF168" s="554"/>
      <c r="BG168" s="554"/>
      <c r="BH168" s="554"/>
      <c r="BI168" s="554"/>
      <c r="BJ168" s="554"/>
      <c r="BK168" s="554"/>
      <c r="BL168" s="554"/>
      <c r="BM168" s="554"/>
      <c r="BN168" s="554"/>
      <c r="BO168" s="554"/>
      <c r="BP168" s="554"/>
      <c r="BQ168" s="554">
        <v>85895860465</v>
      </c>
      <c r="BR168" s="554"/>
      <c r="BS168" s="554"/>
      <c r="BT168" s="554"/>
      <c r="BU168" s="554"/>
      <c r="BV168" s="554"/>
      <c r="BW168" s="554"/>
      <c r="BX168" s="554"/>
      <c r="BY168" s="554"/>
      <c r="BZ168" s="554"/>
      <c r="CA168" s="554"/>
      <c r="CB168" s="554"/>
      <c r="CC168" s="554"/>
      <c r="CD168" s="554"/>
      <c r="CE168" s="554"/>
      <c r="CF168" s="554"/>
      <c r="CG168" s="554"/>
      <c r="CH168" s="554"/>
      <c r="CI168" s="554"/>
    </row>
    <row r="169" spans="1:87" ht="27" customHeight="1">
      <c r="B169" s="518" t="s">
        <v>441</v>
      </c>
      <c r="C169" s="518"/>
      <c r="D169" s="518"/>
      <c r="E169" s="518"/>
      <c r="F169" s="518"/>
      <c r="G169" s="518"/>
      <c r="H169" s="518"/>
      <c r="I169" s="518"/>
      <c r="J169" s="518"/>
      <c r="K169" s="519">
        <v>11976786855</v>
      </c>
      <c r="L169" s="519"/>
      <c r="M169" s="519"/>
      <c r="N169" s="519"/>
      <c r="O169" s="519"/>
      <c r="P169" s="519"/>
      <c r="Q169" s="519"/>
      <c r="R169" s="519"/>
      <c r="S169" s="519"/>
      <c r="T169" s="519"/>
      <c r="U169" s="519"/>
      <c r="V169" s="519"/>
      <c r="W169" s="519"/>
      <c r="X169" s="519"/>
      <c r="Y169" s="519"/>
      <c r="Z169" s="519"/>
      <c r="AA169" s="519"/>
      <c r="AB169" s="519"/>
      <c r="AC169" s="519"/>
      <c r="AD169" s="519">
        <v>11976786855</v>
      </c>
      <c r="AE169" s="519"/>
      <c r="AF169" s="519"/>
      <c r="AG169" s="519"/>
      <c r="AH169" s="519"/>
      <c r="AI169" s="519"/>
      <c r="AJ169" s="519"/>
      <c r="AK169" s="519"/>
      <c r="AL169" s="519"/>
      <c r="AM169" s="519"/>
      <c r="AN169" s="519"/>
      <c r="AO169" s="519"/>
      <c r="AP169" s="519"/>
      <c r="AQ169" s="519"/>
      <c r="AR169" s="519"/>
      <c r="AS169" s="519"/>
      <c r="AT169" s="519"/>
      <c r="AU169" s="519"/>
      <c r="AV169" s="519"/>
      <c r="AW169" s="387"/>
      <c r="AX169" s="519">
        <v>11986283452</v>
      </c>
      <c r="AY169" s="519"/>
      <c r="AZ169" s="519"/>
      <c r="BA169" s="519"/>
      <c r="BB169" s="519"/>
      <c r="BC169" s="519"/>
      <c r="BD169" s="519"/>
      <c r="BE169" s="519"/>
      <c r="BF169" s="519"/>
      <c r="BG169" s="519"/>
      <c r="BH169" s="519"/>
      <c r="BI169" s="519"/>
      <c r="BJ169" s="519"/>
      <c r="BK169" s="519"/>
      <c r="BL169" s="519"/>
      <c r="BM169" s="519"/>
      <c r="BN169" s="519"/>
      <c r="BO169" s="519"/>
      <c r="BP169" s="519"/>
      <c r="BQ169" s="519">
        <v>11986283452</v>
      </c>
      <c r="BR169" s="519"/>
      <c r="BS169" s="519"/>
      <c r="BT169" s="519"/>
      <c r="BU169" s="519"/>
      <c r="BV169" s="519"/>
      <c r="BW169" s="519"/>
      <c r="BX169" s="519"/>
      <c r="BY169" s="519"/>
      <c r="BZ169" s="519"/>
      <c r="CA169" s="519"/>
      <c r="CB169" s="519"/>
      <c r="CC169" s="519"/>
      <c r="CD169" s="519"/>
      <c r="CE169" s="519"/>
      <c r="CF169" s="519"/>
      <c r="CG169" s="519"/>
      <c r="CH169" s="519"/>
      <c r="CI169" s="519"/>
    </row>
    <row r="170" spans="1:87" ht="27" customHeight="1">
      <c r="B170" s="518" t="s">
        <v>440</v>
      </c>
      <c r="C170" s="518"/>
      <c r="D170" s="518"/>
      <c r="E170" s="518"/>
      <c r="F170" s="518"/>
      <c r="G170" s="518"/>
      <c r="H170" s="518"/>
      <c r="I170" s="518"/>
      <c r="J170" s="518"/>
      <c r="K170" s="519">
        <v>15497290665</v>
      </c>
      <c r="L170" s="519"/>
      <c r="M170" s="519"/>
      <c r="N170" s="519"/>
      <c r="O170" s="519"/>
      <c r="P170" s="519"/>
      <c r="Q170" s="519"/>
      <c r="R170" s="519"/>
      <c r="S170" s="519"/>
      <c r="T170" s="519"/>
      <c r="U170" s="519"/>
      <c r="V170" s="519"/>
      <c r="W170" s="519"/>
      <c r="X170" s="519"/>
      <c r="Y170" s="519"/>
      <c r="Z170" s="519"/>
      <c r="AA170" s="519"/>
      <c r="AB170" s="519"/>
      <c r="AC170" s="519"/>
      <c r="AD170" s="519">
        <v>15497290665</v>
      </c>
      <c r="AE170" s="519"/>
      <c r="AF170" s="519"/>
      <c r="AG170" s="519"/>
      <c r="AH170" s="519"/>
      <c r="AI170" s="519"/>
      <c r="AJ170" s="519"/>
      <c r="AK170" s="519"/>
      <c r="AL170" s="519"/>
      <c r="AM170" s="519"/>
      <c r="AN170" s="519"/>
      <c r="AO170" s="519"/>
      <c r="AP170" s="519"/>
      <c r="AQ170" s="519"/>
      <c r="AR170" s="519"/>
      <c r="AS170" s="519"/>
      <c r="AT170" s="519"/>
      <c r="AU170" s="519"/>
      <c r="AV170" s="519"/>
      <c r="AW170" s="384"/>
      <c r="AX170" s="519">
        <v>15497031632</v>
      </c>
      <c r="AY170" s="519"/>
      <c r="AZ170" s="519"/>
      <c r="BA170" s="519"/>
      <c r="BB170" s="519"/>
      <c r="BC170" s="519"/>
      <c r="BD170" s="519"/>
      <c r="BE170" s="519"/>
      <c r="BF170" s="519"/>
      <c r="BG170" s="519"/>
      <c r="BH170" s="519"/>
      <c r="BI170" s="519"/>
      <c r="BJ170" s="519"/>
      <c r="BK170" s="519"/>
      <c r="BL170" s="519"/>
      <c r="BM170" s="519"/>
      <c r="BN170" s="519"/>
      <c r="BO170" s="519"/>
      <c r="BP170" s="519"/>
      <c r="BQ170" s="519">
        <v>15497031632</v>
      </c>
      <c r="BR170" s="519"/>
      <c r="BS170" s="519"/>
      <c r="BT170" s="519"/>
      <c r="BU170" s="519"/>
      <c r="BV170" s="519"/>
      <c r="BW170" s="519"/>
      <c r="BX170" s="519"/>
      <c r="BY170" s="519"/>
      <c r="BZ170" s="519"/>
      <c r="CA170" s="519"/>
      <c r="CB170" s="519"/>
      <c r="CC170" s="519"/>
      <c r="CD170" s="519"/>
      <c r="CE170" s="519"/>
      <c r="CF170" s="519"/>
      <c r="CG170" s="519"/>
      <c r="CH170" s="519"/>
      <c r="CI170" s="519"/>
    </row>
    <row r="171" spans="1:87" ht="40.5" customHeight="1">
      <c r="B171" s="518" t="s">
        <v>442</v>
      </c>
      <c r="C171" s="518"/>
      <c r="D171" s="518"/>
      <c r="E171" s="518"/>
      <c r="F171" s="518"/>
      <c r="G171" s="518"/>
      <c r="H171" s="518"/>
      <c r="I171" s="518"/>
      <c r="J171" s="518"/>
      <c r="K171" s="519">
        <v>38990545000</v>
      </c>
      <c r="L171" s="519"/>
      <c r="M171" s="519"/>
      <c r="N171" s="519"/>
      <c r="O171" s="519"/>
      <c r="P171" s="519"/>
      <c r="Q171" s="519"/>
      <c r="R171" s="519"/>
      <c r="S171" s="519"/>
      <c r="T171" s="519"/>
      <c r="U171" s="519"/>
      <c r="V171" s="519"/>
      <c r="W171" s="519"/>
      <c r="X171" s="519"/>
      <c r="Y171" s="519"/>
      <c r="Z171" s="519"/>
      <c r="AA171" s="519"/>
      <c r="AB171" s="519"/>
      <c r="AC171" s="519"/>
      <c r="AD171" s="519">
        <v>38990545000</v>
      </c>
      <c r="AE171" s="519"/>
      <c r="AF171" s="519"/>
      <c r="AG171" s="519"/>
      <c r="AH171" s="519"/>
      <c r="AI171" s="519"/>
      <c r="AJ171" s="519"/>
      <c r="AK171" s="519"/>
      <c r="AL171" s="519"/>
      <c r="AM171" s="519"/>
      <c r="AN171" s="519"/>
      <c r="AO171" s="519"/>
      <c r="AP171" s="519"/>
      <c r="AQ171" s="519"/>
      <c r="AR171" s="519"/>
      <c r="AS171" s="519"/>
      <c r="AT171" s="519"/>
      <c r="AU171" s="519"/>
      <c r="AV171" s="519"/>
      <c r="AW171" s="384"/>
      <c r="AX171" s="519">
        <v>39653140246</v>
      </c>
      <c r="AY171" s="519"/>
      <c r="AZ171" s="519"/>
      <c r="BA171" s="519"/>
      <c r="BB171" s="519"/>
      <c r="BC171" s="519"/>
      <c r="BD171" s="519"/>
      <c r="BE171" s="519"/>
      <c r="BF171" s="519"/>
      <c r="BG171" s="519"/>
      <c r="BH171" s="519"/>
      <c r="BI171" s="519"/>
      <c r="BJ171" s="519"/>
      <c r="BK171" s="519"/>
      <c r="BL171" s="519"/>
      <c r="BM171" s="519"/>
      <c r="BN171" s="519"/>
      <c r="BO171" s="519"/>
      <c r="BP171" s="519"/>
      <c r="BQ171" s="519">
        <v>39653140246</v>
      </c>
      <c r="BR171" s="519"/>
      <c r="BS171" s="519"/>
      <c r="BT171" s="519"/>
      <c r="BU171" s="519"/>
      <c r="BV171" s="519"/>
      <c r="BW171" s="519"/>
      <c r="BX171" s="519"/>
      <c r="BY171" s="519"/>
      <c r="BZ171" s="519"/>
      <c r="CA171" s="519"/>
      <c r="CB171" s="519"/>
      <c r="CC171" s="519"/>
      <c r="CD171" s="519"/>
      <c r="CE171" s="519"/>
      <c r="CF171" s="519"/>
      <c r="CG171" s="519"/>
      <c r="CH171" s="519"/>
      <c r="CI171" s="519"/>
    </row>
    <row r="172" spans="1:87" ht="27" customHeight="1">
      <c r="B172" s="518" t="s">
        <v>443</v>
      </c>
      <c r="C172" s="518"/>
      <c r="D172" s="518"/>
      <c r="E172" s="518"/>
      <c r="F172" s="518"/>
      <c r="G172" s="518"/>
      <c r="H172" s="518"/>
      <c r="I172" s="518"/>
      <c r="J172" s="518"/>
      <c r="K172" s="519">
        <v>7988206412</v>
      </c>
      <c r="L172" s="519"/>
      <c r="M172" s="519"/>
      <c r="N172" s="519"/>
      <c r="O172" s="519"/>
      <c r="P172" s="519"/>
      <c r="Q172" s="519"/>
      <c r="R172" s="519"/>
      <c r="S172" s="519"/>
      <c r="T172" s="519"/>
      <c r="U172" s="519"/>
      <c r="V172" s="519"/>
      <c r="W172" s="519"/>
      <c r="X172" s="519"/>
      <c r="Y172" s="519"/>
      <c r="Z172" s="519"/>
      <c r="AA172" s="519"/>
      <c r="AB172" s="519"/>
      <c r="AC172" s="519"/>
      <c r="AD172" s="519">
        <v>7988206412</v>
      </c>
      <c r="AE172" s="519"/>
      <c r="AF172" s="519"/>
      <c r="AG172" s="519"/>
      <c r="AH172" s="519"/>
      <c r="AI172" s="519"/>
      <c r="AJ172" s="519"/>
      <c r="AK172" s="519"/>
      <c r="AL172" s="519"/>
      <c r="AM172" s="519"/>
      <c r="AN172" s="519"/>
      <c r="AO172" s="519"/>
      <c r="AP172" s="519"/>
      <c r="AQ172" s="519"/>
      <c r="AR172" s="519"/>
      <c r="AS172" s="519"/>
      <c r="AT172" s="519"/>
      <c r="AU172" s="519"/>
      <c r="AV172" s="519"/>
      <c r="AW172" s="384"/>
      <c r="AX172" s="519">
        <v>7999292000</v>
      </c>
      <c r="AY172" s="519"/>
      <c r="AZ172" s="519"/>
      <c r="BA172" s="519"/>
      <c r="BB172" s="519"/>
      <c r="BC172" s="519"/>
      <c r="BD172" s="519"/>
      <c r="BE172" s="519"/>
      <c r="BF172" s="519"/>
      <c r="BG172" s="519"/>
      <c r="BH172" s="519"/>
      <c r="BI172" s="519"/>
      <c r="BJ172" s="519"/>
      <c r="BK172" s="519"/>
      <c r="BL172" s="519"/>
      <c r="BM172" s="519"/>
      <c r="BN172" s="519"/>
      <c r="BO172" s="519"/>
      <c r="BP172" s="519"/>
      <c r="BQ172" s="519">
        <v>7999292000</v>
      </c>
      <c r="BR172" s="519"/>
      <c r="BS172" s="519"/>
      <c r="BT172" s="519"/>
      <c r="BU172" s="519"/>
      <c r="BV172" s="519"/>
      <c r="BW172" s="519"/>
      <c r="BX172" s="519"/>
      <c r="BY172" s="519"/>
      <c r="BZ172" s="519"/>
      <c r="CA172" s="519"/>
      <c r="CB172" s="519"/>
      <c r="CC172" s="519"/>
      <c r="CD172" s="519"/>
      <c r="CE172" s="519"/>
      <c r="CF172" s="519"/>
      <c r="CG172" s="519"/>
      <c r="CH172" s="519"/>
      <c r="CI172" s="519"/>
    </row>
    <row r="173" spans="1:87" ht="27" customHeight="1">
      <c r="B173" s="518" t="s">
        <v>444</v>
      </c>
      <c r="C173" s="518"/>
      <c r="D173" s="518"/>
      <c r="E173" s="518"/>
      <c r="F173" s="518"/>
      <c r="G173" s="518"/>
      <c r="H173" s="518"/>
      <c r="I173" s="518"/>
      <c r="J173" s="518"/>
      <c r="K173" s="519">
        <v>400000000</v>
      </c>
      <c r="L173" s="519"/>
      <c r="M173" s="519"/>
      <c r="N173" s="519"/>
      <c r="O173" s="519"/>
      <c r="P173" s="519"/>
      <c r="Q173" s="519"/>
      <c r="R173" s="519"/>
      <c r="S173" s="519"/>
      <c r="T173" s="519"/>
      <c r="U173" s="519"/>
      <c r="V173" s="519"/>
      <c r="W173" s="519"/>
      <c r="X173" s="519"/>
      <c r="Y173" s="519"/>
      <c r="Z173" s="519"/>
      <c r="AA173" s="519"/>
      <c r="AB173" s="519"/>
      <c r="AC173" s="519"/>
      <c r="AD173" s="519">
        <v>400000000</v>
      </c>
      <c r="AE173" s="519"/>
      <c r="AF173" s="519"/>
      <c r="AG173" s="519"/>
      <c r="AH173" s="519"/>
      <c r="AI173" s="519"/>
      <c r="AJ173" s="519"/>
      <c r="AK173" s="519"/>
      <c r="AL173" s="519"/>
      <c r="AM173" s="519"/>
      <c r="AN173" s="519"/>
      <c r="AO173" s="519"/>
      <c r="AP173" s="519"/>
      <c r="AQ173" s="519"/>
      <c r="AR173" s="519"/>
      <c r="AS173" s="519"/>
      <c r="AT173" s="519"/>
      <c r="AU173" s="519"/>
      <c r="AV173" s="519"/>
      <c r="AW173" s="384"/>
      <c r="AX173" s="519">
        <v>794923627</v>
      </c>
      <c r="AY173" s="519"/>
      <c r="AZ173" s="519"/>
      <c r="BA173" s="519"/>
      <c r="BB173" s="519"/>
      <c r="BC173" s="519"/>
      <c r="BD173" s="519"/>
      <c r="BE173" s="519"/>
      <c r="BF173" s="519"/>
      <c r="BG173" s="519"/>
      <c r="BH173" s="519"/>
      <c r="BI173" s="519"/>
      <c r="BJ173" s="519"/>
      <c r="BK173" s="519"/>
      <c r="BL173" s="519"/>
      <c r="BM173" s="519"/>
      <c r="BN173" s="519"/>
      <c r="BO173" s="519"/>
      <c r="BP173" s="519"/>
      <c r="BQ173" s="519">
        <v>794923627</v>
      </c>
      <c r="BR173" s="519"/>
      <c r="BS173" s="519"/>
      <c r="BT173" s="519"/>
      <c r="BU173" s="519"/>
      <c r="BV173" s="519"/>
      <c r="BW173" s="519"/>
      <c r="BX173" s="519"/>
      <c r="BY173" s="519"/>
      <c r="BZ173" s="519"/>
      <c r="CA173" s="519"/>
      <c r="CB173" s="519"/>
      <c r="CC173" s="519"/>
      <c r="CD173" s="519"/>
      <c r="CE173" s="519"/>
      <c r="CF173" s="519"/>
      <c r="CG173" s="519"/>
      <c r="CH173" s="519"/>
      <c r="CI173" s="519"/>
    </row>
    <row r="174" spans="1:87" ht="27" customHeight="1">
      <c r="B174" s="518" t="s">
        <v>445</v>
      </c>
      <c r="C174" s="518"/>
      <c r="D174" s="518"/>
      <c r="E174" s="518"/>
      <c r="F174" s="518"/>
      <c r="G174" s="518"/>
      <c r="H174" s="518"/>
      <c r="I174" s="518"/>
      <c r="J174" s="518"/>
      <c r="K174" s="519">
        <v>500000000</v>
      </c>
      <c r="L174" s="519"/>
      <c r="M174" s="519"/>
      <c r="N174" s="519"/>
      <c r="O174" s="519"/>
      <c r="P174" s="519"/>
      <c r="Q174" s="519"/>
      <c r="R174" s="519"/>
      <c r="S174" s="519"/>
      <c r="T174" s="519"/>
      <c r="U174" s="519"/>
      <c r="V174" s="519"/>
      <c r="W174" s="519"/>
      <c r="X174" s="519"/>
      <c r="Y174" s="519"/>
      <c r="Z174" s="519"/>
      <c r="AA174" s="519"/>
      <c r="AB174" s="519"/>
      <c r="AC174" s="519"/>
      <c r="AD174" s="519">
        <v>500000000</v>
      </c>
      <c r="AE174" s="519"/>
      <c r="AF174" s="519"/>
      <c r="AG174" s="519"/>
      <c r="AH174" s="519"/>
      <c r="AI174" s="519"/>
      <c r="AJ174" s="519"/>
      <c r="AK174" s="519"/>
      <c r="AL174" s="519"/>
      <c r="AM174" s="519"/>
      <c r="AN174" s="519"/>
      <c r="AO174" s="519"/>
      <c r="AP174" s="519"/>
      <c r="AQ174" s="519"/>
      <c r="AR174" s="519"/>
      <c r="AS174" s="519"/>
      <c r="AT174" s="519"/>
      <c r="AU174" s="519"/>
      <c r="AV174" s="519"/>
      <c r="AW174" s="384"/>
      <c r="AX174" s="519">
        <v>500000000</v>
      </c>
      <c r="AY174" s="519"/>
      <c r="AZ174" s="519"/>
      <c r="BA174" s="519"/>
      <c r="BB174" s="519"/>
      <c r="BC174" s="519"/>
      <c r="BD174" s="519"/>
      <c r="BE174" s="519"/>
      <c r="BF174" s="519"/>
      <c r="BG174" s="519"/>
      <c r="BH174" s="519"/>
      <c r="BI174" s="519"/>
      <c r="BJ174" s="519"/>
      <c r="BK174" s="519"/>
      <c r="BL174" s="519"/>
      <c r="BM174" s="519"/>
      <c r="BN174" s="519"/>
      <c r="BO174" s="519"/>
      <c r="BP174" s="519"/>
      <c r="BQ174" s="519">
        <v>500000000</v>
      </c>
      <c r="BR174" s="519"/>
      <c r="BS174" s="519"/>
      <c r="BT174" s="519"/>
      <c r="BU174" s="519"/>
      <c r="BV174" s="519"/>
      <c r="BW174" s="519"/>
      <c r="BX174" s="519"/>
      <c r="BY174" s="519"/>
      <c r="BZ174" s="519"/>
      <c r="CA174" s="519"/>
      <c r="CB174" s="519"/>
      <c r="CC174" s="519"/>
      <c r="CD174" s="519"/>
      <c r="CE174" s="519"/>
      <c r="CF174" s="519"/>
      <c r="CG174" s="519"/>
      <c r="CH174" s="519"/>
      <c r="CI174" s="519"/>
    </row>
    <row r="175" spans="1:87" ht="27" customHeight="1">
      <c r="B175" s="518" t="s">
        <v>487</v>
      </c>
      <c r="C175" s="518"/>
      <c r="D175" s="518"/>
      <c r="E175" s="518"/>
      <c r="F175" s="518"/>
      <c r="G175" s="518"/>
      <c r="H175" s="518"/>
      <c r="I175" s="518"/>
      <c r="J175" s="518"/>
      <c r="K175" s="519">
        <v>2603768093</v>
      </c>
      <c r="L175" s="519"/>
      <c r="M175" s="519"/>
      <c r="N175" s="519"/>
      <c r="O175" s="519"/>
      <c r="P175" s="519"/>
      <c r="Q175" s="519"/>
      <c r="R175" s="519"/>
      <c r="S175" s="519"/>
      <c r="T175" s="519"/>
      <c r="U175" s="519"/>
      <c r="V175" s="519"/>
      <c r="W175" s="519"/>
      <c r="X175" s="519"/>
      <c r="Y175" s="519"/>
      <c r="Z175" s="519"/>
      <c r="AA175" s="519"/>
      <c r="AB175" s="519"/>
      <c r="AC175" s="519"/>
      <c r="AD175" s="519">
        <v>2603768093</v>
      </c>
      <c r="AE175" s="519"/>
      <c r="AF175" s="519"/>
      <c r="AG175" s="519"/>
      <c r="AH175" s="519"/>
      <c r="AI175" s="519"/>
      <c r="AJ175" s="519"/>
      <c r="AK175" s="519"/>
      <c r="AL175" s="519"/>
      <c r="AM175" s="519"/>
      <c r="AN175" s="519"/>
      <c r="AO175" s="519"/>
      <c r="AP175" s="519"/>
      <c r="AQ175" s="519"/>
      <c r="AR175" s="519"/>
      <c r="AS175" s="519"/>
      <c r="AT175" s="519"/>
      <c r="AU175" s="519"/>
      <c r="AV175" s="519"/>
      <c r="AW175" s="384"/>
      <c r="AX175" s="519">
        <v>3222641765</v>
      </c>
      <c r="AY175" s="519"/>
      <c r="AZ175" s="519"/>
      <c r="BA175" s="519"/>
      <c r="BB175" s="519"/>
      <c r="BC175" s="519"/>
      <c r="BD175" s="519"/>
      <c r="BE175" s="519"/>
      <c r="BF175" s="519"/>
      <c r="BG175" s="519"/>
      <c r="BH175" s="519"/>
      <c r="BI175" s="519"/>
      <c r="BJ175" s="519"/>
      <c r="BK175" s="519"/>
      <c r="BL175" s="519"/>
      <c r="BM175" s="519"/>
      <c r="BN175" s="519"/>
      <c r="BO175" s="519"/>
      <c r="BP175" s="519"/>
      <c r="BQ175" s="519">
        <v>3222641765</v>
      </c>
      <c r="BR175" s="519"/>
      <c r="BS175" s="519"/>
      <c r="BT175" s="519"/>
      <c r="BU175" s="519"/>
      <c r="BV175" s="519"/>
      <c r="BW175" s="519"/>
      <c r="BX175" s="519"/>
      <c r="BY175" s="519"/>
      <c r="BZ175" s="519"/>
      <c r="CA175" s="519"/>
      <c r="CB175" s="519"/>
      <c r="CC175" s="519"/>
      <c r="CD175" s="519"/>
      <c r="CE175" s="519"/>
      <c r="CF175" s="519"/>
      <c r="CG175" s="519"/>
      <c r="CH175" s="519"/>
      <c r="CI175" s="519"/>
    </row>
    <row r="176" spans="1:87" ht="27" customHeight="1">
      <c r="B176" s="518" t="s">
        <v>446</v>
      </c>
      <c r="C176" s="518"/>
      <c r="D176" s="518"/>
      <c r="E176" s="518"/>
      <c r="F176" s="518"/>
      <c r="G176" s="518"/>
      <c r="H176" s="518"/>
      <c r="I176" s="518"/>
      <c r="J176" s="518"/>
      <c r="K176" s="519">
        <v>5404740782</v>
      </c>
      <c r="L176" s="519"/>
      <c r="M176" s="519"/>
      <c r="N176" s="519"/>
      <c r="O176" s="519"/>
      <c r="P176" s="519"/>
      <c r="Q176" s="519"/>
      <c r="R176" s="519"/>
      <c r="S176" s="519"/>
      <c r="T176" s="519"/>
      <c r="U176" s="519"/>
      <c r="V176" s="519"/>
      <c r="W176" s="519"/>
      <c r="X176" s="519"/>
      <c r="Y176" s="519"/>
      <c r="Z176" s="519"/>
      <c r="AA176" s="519"/>
      <c r="AB176" s="519"/>
      <c r="AC176" s="519"/>
      <c r="AD176" s="519">
        <v>5404740782</v>
      </c>
      <c r="AE176" s="519"/>
      <c r="AF176" s="519"/>
      <c r="AG176" s="519"/>
      <c r="AH176" s="519"/>
      <c r="AI176" s="519"/>
      <c r="AJ176" s="519"/>
      <c r="AK176" s="519"/>
      <c r="AL176" s="519"/>
      <c r="AM176" s="519"/>
      <c r="AN176" s="519"/>
      <c r="AO176" s="519"/>
      <c r="AP176" s="519"/>
      <c r="AQ176" s="519"/>
      <c r="AR176" s="519"/>
      <c r="AS176" s="519"/>
      <c r="AT176" s="519"/>
      <c r="AU176" s="519"/>
      <c r="AV176" s="519"/>
      <c r="AW176" s="384"/>
      <c r="AX176" s="519">
        <v>6242547743</v>
      </c>
      <c r="AY176" s="519"/>
      <c r="AZ176" s="519"/>
      <c r="BA176" s="519"/>
      <c r="BB176" s="519"/>
      <c r="BC176" s="519"/>
      <c r="BD176" s="519"/>
      <c r="BE176" s="519"/>
      <c r="BF176" s="519"/>
      <c r="BG176" s="519"/>
      <c r="BH176" s="519"/>
      <c r="BI176" s="519"/>
      <c r="BJ176" s="519"/>
      <c r="BK176" s="519"/>
      <c r="BL176" s="519"/>
      <c r="BM176" s="519"/>
      <c r="BN176" s="519"/>
      <c r="BO176" s="519"/>
      <c r="BP176" s="519"/>
      <c r="BQ176" s="519">
        <v>6242547743</v>
      </c>
      <c r="BR176" s="519"/>
      <c r="BS176" s="519"/>
      <c r="BT176" s="519"/>
      <c r="BU176" s="519"/>
      <c r="BV176" s="519"/>
      <c r="BW176" s="519"/>
      <c r="BX176" s="519"/>
      <c r="BY176" s="519"/>
      <c r="BZ176" s="519"/>
      <c r="CA176" s="519"/>
      <c r="CB176" s="519"/>
      <c r="CC176" s="519"/>
      <c r="CD176" s="519"/>
      <c r="CE176" s="519"/>
      <c r="CF176" s="519"/>
      <c r="CG176" s="519"/>
      <c r="CH176" s="519"/>
      <c r="CI176" s="519"/>
    </row>
    <row r="177" spans="1:88" s="333" customFormat="1" ht="18" customHeight="1">
      <c r="B177" s="333" t="s">
        <v>591</v>
      </c>
      <c r="K177" s="523">
        <v>2990256803</v>
      </c>
      <c r="L177" s="523"/>
      <c r="M177" s="523"/>
      <c r="N177" s="523"/>
      <c r="O177" s="523"/>
      <c r="P177" s="523"/>
      <c r="Q177" s="523"/>
      <c r="R177" s="523"/>
      <c r="S177" s="523"/>
      <c r="T177" s="523"/>
      <c r="U177" s="523"/>
      <c r="V177" s="523"/>
      <c r="W177" s="523"/>
      <c r="X177" s="523"/>
      <c r="Y177" s="523"/>
      <c r="Z177" s="523"/>
      <c r="AA177" s="523"/>
      <c r="AB177" s="523"/>
      <c r="AC177" s="523"/>
      <c r="AD177" s="523">
        <v>2990256803</v>
      </c>
      <c r="AE177" s="523"/>
      <c r="AF177" s="523"/>
      <c r="AG177" s="523"/>
      <c r="AH177" s="523"/>
      <c r="AI177" s="523"/>
      <c r="AJ177" s="523"/>
      <c r="AK177" s="523"/>
      <c r="AL177" s="523"/>
      <c r="AM177" s="523"/>
      <c r="AN177" s="523"/>
      <c r="AO177" s="523"/>
      <c r="AP177" s="523"/>
      <c r="AQ177" s="523"/>
      <c r="AR177" s="523"/>
      <c r="AS177" s="523"/>
      <c r="AT177" s="523"/>
      <c r="AU177" s="523"/>
      <c r="AV177" s="523"/>
      <c r="AW177" s="433"/>
      <c r="AX177" s="523">
        <v>2798800000</v>
      </c>
      <c r="AY177" s="523"/>
      <c r="AZ177" s="523"/>
      <c r="BA177" s="523"/>
      <c r="BB177" s="523"/>
      <c r="BC177" s="523"/>
      <c r="BD177" s="523"/>
      <c r="BE177" s="523"/>
      <c r="BF177" s="523"/>
      <c r="BG177" s="523"/>
      <c r="BH177" s="523"/>
      <c r="BI177" s="523"/>
      <c r="BJ177" s="523"/>
      <c r="BK177" s="523"/>
      <c r="BL177" s="523"/>
      <c r="BM177" s="523"/>
      <c r="BN177" s="523"/>
      <c r="BO177" s="523"/>
      <c r="BP177" s="523"/>
      <c r="BQ177" s="523">
        <v>2798800000</v>
      </c>
      <c r="BR177" s="523"/>
      <c r="BS177" s="523"/>
      <c r="BT177" s="523"/>
      <c r="BU177" s="523"/>
      <c r="BV177" s="523"/>
      <c r="BW177" s="523"/>
      <c r="BX177" s="523"/>
      <c r="BY177" s="523"/>
      <c r="BZ177" s="523"/>
      <c r="CA177" s="523"/>
      <c r="CB177" s="523"/>
      <c r="CC177" s="523"/>
      <c r="CD177" s="523"/>
      <c r="CE177" s="523"/>
      <c r="CF177" s="523"/>
      <c r="CG177" s="523"/>
      <c r="CH177" s="523"/>
      <c r="CI177" s="523"/>
    </row>
    <row r="178" spans="1:88" s="347" customFormat="1" ht="27" customHeight="1">
      <c r="B178" s="553" t="s">
        <v>592</v>
      </c>
      <c r="C178" s="553"/>
      <c r="D178" s="553"/>
      <c r="E178" s="553"/>
      <c r="F178" s="553"/>
      <c r="G178" s="553"/>
      <c r="H178" s="553"/>
      <c r="I178" s="553"/>
      <c r="J178" s="553"/>
      <c r="K178" s="554">
        <v>2613753312</v>
      </c>
      <c r="L178" s="554"/>
      <c r="M178" s="554"/>
      <c r="N178" s="554"/>
      <c r="O178" s="554"/>
      <c r="P178" s="554"/>
      <c r="Q178" s="554"/>
      <c r="R178" s="554"/>
      <c r="S178" s="554"/>
      <c r="T178" s="554"/>
      <c r="U178" s="554"/>
      <c r="V178" s="554"/>
      <c r="W178" s="554"/>
      <c r="X178" s="554"/>
      <c r="Y178" s="554"/>
      <c r="Z178" s="554"/>
      <c r="AA178" s="554"/>
      <c r="AB178" s="554"/>
      <c r="AC178" s="554"/>
      <c r="AD178" s="554">
        <v>2613753312</v>
      </c>
      <c r="AE178" s="554"/>
      <c r="AF178" s="554"/>
      <c r="AG178" s="554"/>
      <c r="AH178" s="554"/>
      <c r="AI178" s="554"/>
      <c r="AJ178" s="554"/>
      <c r="AK178" s="554"/>
      <c r="AL178" s="554"/>
      <c r="AM178" s="554"/>
      <c r="AN178" s="554"/>
      <c r="AO178" s="554"/>
      <c r="AP178" s="554"/>
      <c r="AQ178" s="554"/>
      <c r="AR178" s="554"/>
      <c r="AS178" s="554"/>
      <c r="AT178" s="554"/>
      <c r="AU178" s="554"/>
      <c r="AV178" s="554"/>
      <c r="AW178" s="389"/>
      <c r="AX178" s="554">
        <v>2636369455</v>
      </c>
      <c r="AY178" s="554"/>
      <c r="AZ178" s="554"/>
      <c r="BA178" s="554"/>
      <c r="BB178" s="554"/>
      <c r="BC178" s="554"/>
      <c r="BD178" s="554"/>
      <c r="BE178" s="554"/>
      <c r="BF178" s="554"/>
      <c r="BG178" s="554"/>
      <c r="BH178" s="554"/>
      <c r="BI178" s="554"/>
      <c r="BJ178" s="554"/>
      <c r="BK178" s="554"/>
      <c r="BL178" s="554"/>
      <c r="BM178" s="554"/>
      <c r="BN178" s="554"/>
      <c r="BO178" s="554"/>
      <c r="BP178" s="554"/>
      <c r="BQ178" s="554">
        <v>2636369455</v>
      </c>
      <c r="BR178" s="554"/>
      <c r="BS178" s="554"/>
      <c r="BT178" s="554"/>
      <c r="BU178" s="554"/>
      <c r="BV178" s="554"/>
      <c r="BW178" s="554"/>
      <c r="BX178" s="554"/>
      <c r="BY178" s="554"/>
      <c r="BZ178" s="554"/>
      <c r="CA178" s="554"/>
      <c r="CB178" s="554"/>
      <c r="CC178" s="554"/>
      <c r="CD178" s="554"/>
      <c r="CE178" s="554"/>
      <c r="CF178" s="554"/>
      <c r="CG178" s="554"/>
      <c r="CH178" s="554"/>
      <c r="CI178" s="554"/>
    </row>
    <row r="179" spans="1:88" ht="18" customHeight="1">
      <c r="B179" s="332" t="s">
        <v>194</v>
      </c>
      <c r="K179" s="521">
        <v>88965347922</v>
      </c>
      <c r="L179" s="521"/>
      <c r="M179" s="521"/>
      <c r="N179" s="521"/>
      <c r="O179" s="521"/>
      <c r="P179" s="521"/>
      <c r="Q179" s="521"/>
      <c r="R179" s="521"/>
      <c r="S179" s="521"/>
      <c r="T179" s="521"/>
      <c r="U179" s="521"/>
      <c r="V179" s="521"/>
      <c r="W179" s="521"/>
      <c r="X179" s="521"/>
      <c r="Y179" s="521"/>
      <c r="Z179" s="521"/>
      <c r="AA179" s="521"/>
      <c r="AB179" s="521"/>
      <c r="AC179" s="521"/>
      <c r="AD179" s="521">
        <v>88965347922</v>
      </c>
      <c r="AE179" s="521"/>
      <c r="AF179" s="521"/>
      <c r="AG179" s="521"/>
      <c r="AH179" s="521"/>
      <c r="AI179" s="521"/>
      <c r="AJ179" s="521"/>
      <c r="AK179" s="521"/>
      <c r="AL179" s="521"/>
      <c r="AM179" s="521"/>
      <c r="AN179" s="521"/>
      <c r="AO179" s="521"/>
      <c r="AP179" s="521"/>
      <c r="AQ179" s="521"/>
      <c r="AR179" s="521"/>
      <c r="AS179" s="521"/>
      <c r="AT179" s="521"/>
      <c r="AU179" s="521"/>
      <c r="AV179" s="521"/>
      <c r="AW179" s="350"/>
      <c r="AX179" s="521">
        <v>91331029920</v>
      </c>
      <c r="AY179" s="521"/>
      <c r="AZ179" s="521"/>
      <c r="BA179" s="521"/>
      <c r="BB179" s="521"/>
      <c r="BC179" s="521"/>
      <c r="BD179" s="521"/>
      <c r="BE179" s="521"/>
      <c r="BF179" s="521"/>
      <c r="BG179" s="521"/>
      <c r="BH179" s="521"/>
      <c r="BI179" s="521"/>
      <c r="BJ179" s="521"/>
      <c r="BK179" s="521"/>
      <c r="BL179" s="521"/>
      <c r="BM179" s="521"/>
      <c r="BN179" s="521"/>
      <c r="BO179" s="521"/>
      <c r="BP179" s="521"/>
      <c r="BQ179" s="521">
        <v>91331029920</v>
      </c>
      <c r="BR179" s="521"/>
      <c r="BS179" s="521"/>
      <c r="BT179" s="521"/>
      <c r="BU179" s="521"/>
      <c r="BV179" s="521"/>
      <c r="BW179" s="521"/>
      <c r="BX179" s="521"/>
      <c r="BY179" s="521"/>
      <c r="BZ179" s="521"/>
      <c r="CA179" s="521"/>
      <c r="CB179" s="521"/>
      <c r="CC179" s="521"/>
      <c r="CD179" s="521"/>
      <c r="CE179" s="521"/>
      <c r="CF179" s="521"/>
      <c r="CG179" s="521"/>
      <c r="CH179" s="521"/>
      <c r="CI179" s="521"/>
      <c r="CJ179" s="391"/>
    </row>
    <row r="180" spans="1:88" ht="12.75"/>
    <row r="181" spans="1:88" ht="68.099999999999994" customHeight="1">
      <c r="B181" s="516" t="s">
        <v>439</v>
      </c>
      <c r="C181" s="516"/>
      <c r="D181" s="516"/>
      <c r="E181" s="516"/>
      <c r="F181" s="516"/>
      <c r="G181" s="516"/>
      <c r="H181" s="516"/>
      <c r="I181" s="516"/>
      <c r="J181" s="516"/>
      <c r="K181" s="516"/>
      <c r="L181" s="516"/>
      <c r="M181" s="516"/>
      <c r="N181" s="516"/>
      <c r="O181" s="516"/>
      <c r="P181" s="516"/>
      <c r="Q181" s="516"/>
      <c r="R181" s="516"/>
      <c r="S181" s="516"/>
      <c r="T181" s="516"/>
      <c r="U181" s="516"/>
      <c r="V181" s="516"/>
      <c r="W181" s="516"/>
      <c r="X181" s="516"/>
      <c r="Y181" s="516"/>
      <c r="Z181" s="516"/>
      <c r="AA181" s="516"/>
      <c r="AB181" s="516"/>
      <c r="AC181" s="516"/>
      <c r="AD181" s="516"/>
      <c r="AE181" s="516"/>
      <c r="AF181" s="516"/>
      <c r="AG181" s="516"/>
      <c r="AH181" s="516"/>
      <c r="AI181" s="516"/>
      <c r="AJ181" s="516"/>
      <c r="AK181" s="516"/>
      <c r="AL181" s="516"/>
      <c r="AM181" s="516"/>
      <c r="AN181" s="516"/>
      <c r="AO181" s="516"/>
      <c r="AP181" s="516"/>
      <c r="AQ181" s="516"/>
      <c r="AR181" s="516"/>
      <c r="AS181" s="516"/>
      <c r="AT181" s="516"/>
      <c r="AU181" s="516"/>
      <c r="AV181" s="516"/>
      <c r="AW181" s="516"/>
      <c r="AX181" s="516"/>
      <c r="AY181" s="516"/>
      <c r="AZ181" s="516"/>
      <c r="BA181" s="516"/>
      <c r="BB181" s="516"/>
      <c r="BC181" s="516"/>
      <c r="BD181" s="516"/>
      <c r="BE181" s="516"/>
      <c r="BF181" s="516"/>
      <c r="BG181" s="516"/>
      <c r="BH181" s="516"/>
      <c r="BI181" s="516"/>
      <c r="BJ181" s="516"/>
      <c r="BK181" s="516"/>
      <c r="BL181" s="516"/>
      <c r="BM181" s="516"/>
      <c r="BN181" s="516"/>
      <c r="BO181" s="516"/>
      <c r="BP181" s="516"/>
      <c r="BQ181" s="516"/>
      <c r="BR181" s="516"/>
      <c r="BS181" s="516"/>
      <c r="BT181" s="516"/>
      <c r="BU181" s="516"/>
      <c r="BV181" s="516"/>
      <c r="BW181" s="516"/>
      <c r="BX181" s="516"/>
      <c r="BY181" s="516"/>
      <c r="BZ181" s="516"/>
      <c r="CA181" s="516"/>
      <c r="CB181" s="516"/>
      <c r="CC181" s="516"/>
      <c r="CD181" s="516"/>
      <c r="CE181" s="516"/>
      <c r="CF181" s="516"/>
      <c r="CG181" s="516"/>
      <c r="CH181" s="516"/>
      <c r="CI181" s="516"/>
    </row>
    <row r="182" spans="1:88" ht="29.25" customHeight="1">
      <c r="B182" s="557" t="s">
        <v>450</v>
      </c>
      <c r="C182" s="557"/>
      <c r="D182" s="557"/>
      <c r="E182" s="557"/>
      <c r="F182" s="557"/>
      <c r="G182" s="557"/>
      <c r="H182" s="557"/>
      <c r="I182" s="557"/>
      <c r="J182" s="557"/>
      <c r="K182" s="557"/>
      <c r="L182" s="557"/>
      <c r="M182" s="557"/>
      <c r="N182" s="557"/>
      <c r="O182" s="557"/>
      <c r="P182" s="557"/>
      <c r="Q182" s="557"/>
      <c r="R182" s="557"/>
      <c r="S182" s="557"/>
      <c r="T182" s="557"/>
      <c r="U182" s="557"/>
      <c r="V182" s="557"/>
      <c r="W182" s="557"/>
      <c r="X182" s="557"/>
      <c r="Y182" s="557"/>
      <c r="Z182" s="557"/>
      <c r="AA182" s="557"/>
      <c r="AB182" s="557"/>
      <c r="AC182" s="557"/>
      <c r="AD182" s="557"/>
      <c r="AE182" s="557"/>
      <c r="AF182" s="557"/>
      <c r="AG182" s="557"/>
      <c r="AH182" s="557"/>
      <c r="AI182" s="557"/>
      <c r="AJ182" s="557"/>
      <c r="AK182" s="557"/>
      <c r="AL182" s="557"/>
      <c r="AM182" s="557"/>
      <c r="AN182" s="557"/>
      <c r="AO182" s="557"/>
      <c r="AP182" s="557"/>
      <c r="AQ182" s="557"/>
      <c r="AR182" s="557"/>
      <c r="AS182" s="557"/>
      <c r="AT182" s="557"/>
      <c r="AU182" s="557"/>
      <c r="AV182" s="557"/>
      <c r="AW182" s="557"/>
      <c r="AX182" s="557"/>
      <c r="AY182" s="557"/>
      <c r="AZ182" s="557"/>
      <c r="BA182" s="557"/>
      <c r="BB182" s="557"/>
      <c r="BC182" s="557"/>
      <c r="BD182" s="557"/>
      <c r="BE182" s="557"/>
      <c r="BF182" s="557"/>
      <c r="BG182" s="557"/>
      <c r="BH182" s="557"/>
      <c r="BI182" s="557"/>
      <c r="BJ182" s="557"/>
      <c r="BK182" s="557"/>
      <c r="BL182" s="557"/>
      <c r="BM182" s="557"/>
      <c r="BN182" s="557"/>
      <c r="BO182" s="557"/>
      <c r="BP182" s="557"/>
      <c r="BQ182" s="557"/>
      <c r="BR182" s="557"/>
      <c r="BS182" s="557"/>
      <c r="BT182" s="557"/>
      <c r="BU182" s="557"/>
      <c r="BV182" s="557"/>
      <c r="BW182" s="557"/>
      <c r="BX182" s="557"/>
      <c r="BY182" s="557"/>
      <c r="BZ182" s="557"/>
      <c r="CA182" s="557"/>
      <c r="CB182" s="557"/>
      <c r="CC182" s="557"/>
      <c r="CD182" s="557"/>
      <c r="CE182" s="557"/>
      <c r="CF182" s="557"/>
      <c r="CG182" s="557"/>
      <c r="CH182" s="557"/>
      <c r="CI182" s="557"/>
    </row>
    <row r="183" spans="1:88" ht="29.25" customHeight="1">
      <c r="B183" s="557" t="s">
        <v>452</v>
      </c>
      <c r="C183" s="516"/>
      <c r="D183" s="516"/>
      <c r="E183" s="516"/>
      <c r="F183" s="516"/>
      <c r="G183" s="516"/>
      <c r="H183" s="516"/>
      <c r="I183" s="516"/>
      <c r="J183" s="516"/>
      <c r="K183" s="516"/>
      <c r="L183" s="516"/>
      <c r="M183" s="516"/>
      <c r="N183" s="516"/>
      <c r="O183" s="516"/>
      <c r="P183" s="516"/>
      <c r="Q183" s="516"/>
      <c r="R183" s="516"/>
      <c r="S183" s="516"/>
      <c r="T183" s="516"/>
      <c r="U183" s="516"/>
      <c r="V183" s="516"/>
      <c r="W183" s="516"/>
      <c r="X183" s="516"/>
      <c r="Y183" s="516"/>
      <c r="Z183" s="516"/>
      <c r="AA183" s="516"/>
      <c r="AB183" s="516"/>
      <c r="AC183" s="516"/>
      <c r="AD183" s="516"/>
      <c r="AE183" s="516"/>
      <c r="AF183" s="516"/>
      <c r="AG183" s="516"/>
      <c r="AH183" s="516"/>
      <c r="AI183" s="516"/>
      <c r="AJ183" s="516"/>
      <c r="AK183" s="516"/>
      <c r="AL183" s="516"/>
      <c r="AM183" s="516"/>
      <c r="AN183" s="516"/>
      <c r="AO183" s="516"/>
      <c r="AP183" s="516"/>
      <c r="AQ183" s="516"/>
      <c r="AR183" s="516"/>
      <c r="AS183" s="516"/>
      <c r="AT183" s="516"/>
      <c r="AU183" s="516"/>
      <c r="AV183" s="516"/>
      <c r="AW183" s="516"/>
      <c r="AX183" s="516"/>
      <c r="AY183" s="516"/>
      <c r="AZ183" s="516"/>
      <c r="BA183" s="516"/>
      <c r="BB183" s="516"/>
      <c r="BC183" s="516"/>
      <c r="BD183" s="516"/>
      <c r="BE183" s="516"/>
      <c r="BF183" s="516"/>
      <c r="BG183" s="516"/>
      <c r="BH183" s="516"/>
      <c r="BI183" s="516"/>
      <c r="BJ183" s="516"/>
      <c r="BK183" s="516"/>
      <c r="BL183" s="516"/>
      <c r="BM183" s="516"/>
      <c r="BN183" s="516"/>
      <c r="BO183" s="516"/>
      <c r="BP183" s="516"/>
      <c r="BQ183" s="516"/>
      <c r="BR183" s="516"/>
      <c r="BS183" s="516"/>
      <c r="BT183" s="516"/>
      <c r="BU183" s="516"/>
      <c r="BV183" s="516"/>
      <c r="BW183" s="516"/>
      <c r="BX183" s="516"/>
      <c r="BY183" s="516"/>
      <c r="BZ183" s="516"/>
      <c r="CA183" s="516"/>
      <c r="CB183" s="516"/>
      <c r="CC183" s="516"/>
      <c r="CD183" s="516"/>
      <c r="CE183" s="516"/>
      <c r="CF183" s="516"/>
      <c r="CG183" s="516"/>
      <c r="CH183" s="516"/>
      <c r="CI183" s="516"/>
    </row>
    <row r="184" spans="1:88" ht="9.75" customHeight="1">
      <c r="B184" s="516"/>
      <c r="C184" s="516"/>
      <c r="D184" s="516"/>
      <c r="E184" s="516"/>
      <c r="F184" s="516"/>
      <c r="G184" s="516"/>
      <c r="H184" s="516"/>
      <c r="I184" s="516"/>
      <c r="J184" s="516"/>
      <c r="K184" s="516"/>
      <c r="L184" s="516"/>
      <c r="M184" s="516"/>
      <c r="N184" s="516"/>
      <c r="O184" s="516"/>
      <c r="P184" s="516"/>
      <c r="Q184" s="516"/>
      <c r="R184" s="516"/>
      <c r="S184" s="516"/>
      <c r="T184" s="516"/>
      <c r="U184" s="516"/>
      <c r="V184" s="516"/>
      <c r="W184" s="516"/>
      <c r="X184" s="516"/>
      <c r="Y184" s="516"/>
      <c r="Z184" s="516"/>
      <c r="AA184" s="516"/>
      <c r="AB184" s="516"/>
      <c r="AC184" s="516"/>
      <c r="AD184" s="516"/>
      <c r="AE184" s="516"/>
      <c r="AF184" s="516"/>
      <c r="AG184" s="516"/>
      <c r="AH184" s="516"/>
      <c r="AI184" s="516"/>
      <c r="AJ184" s="516"/>
      <c r="AK184" s="516"/>
      <c r="AL184" s="516"/>
      <c r="AM184" s="516"/>
      <c r="AN184" s="516"/>
      <c r="AO184" s="516"/>
      <c r="AP184" s="516"/>
      <c r="AQ184" s="516"/>
      <c r="AR184" s="516"/>
      <c r="AS184" s="516"/>
      <c r="AT184" s="516"/>
      <c r="AU184" s="516"/>
      <c r="AV184" s="516"/>
      <c r="AW184" s="516"/>
      <c r="AX184" s="516"/>
      <c r="AY184" s="516"/>
      <c r="AZ184" s="516"/>
      <c r="BA184" s="516"/>
      <c r="BB184" s="516"/>
      <c r="BC184" s="516"/>
      <c r="BD184" s="516"/>
      <c r="BE184" s="516"/>
      <c r="BF184" s="516"/>
      <c r="BG184" s="516"/>
      <c r="BH184" s="516"/>
      <c r="BI184" s="516"/>
      <c r="BJ184" s="516"/>
      <c r="BK184" s="516"/>
      <c r="BL184" s="516"/>
      <c r="BM184" s="516"/>
      <c r="BN184" s="516"/>
      <c r="BO184" s="516"/>
      <c r="BP184" s="516"/>
      <c r="BQ184" s="516"/>
      <c r="BR184" s="516"/>
      <c r="BS184" s="516"/>
      <c r="BT184" s="516"/>
      <c r="BU184" s="516"/>
      <c r="BV184" s="516"/>
      <c r="BW184" s="516"/>
      <c r="BX184" s="516"/>
      <c r="BY184" s="516"/>
      <c r="BZ184" s="516"/>
      <c r="CA184" s="516"/>
      <c r="CB184" s="516"/>
      <c r="CC184" s="516"/>
      <c r="CD184" s="516"/>
      <c r="CE184" s="516"/>
      <c r="CF184" s="516"/>
      <c r="CG184" s="516"/>
      <c r="CH184" s="516"/>
      <c r="CI184" s="516"/>
    </row>
    <row r="185" spans="1:88" ht="68.099999999999994" customHeight="1">
      <c r="B185" s="516" t="s">
        <v>447</v>
      </c>
      <c r="C185" s="516"/>
      <c r="D185" s="516"/>
      <c r="E185" s="516"/>
      <c r="F185" s="516"/>
      <c r="G185" s="516"/>
      <c r="H185" s="516"/>
      <c r="I185" s="516"/>
      <c r="J185" s="516"/>
      <c r="K185" s="516"/>
      <c r="L185" s="516"/>
      <c r="M185" s="516"/>
      <c r="N185" s="516"/>
      <c r="O185" s="516"/>
      <c r="P185" s="516"/>
      <c r="Q185" s="516"/>
      <c r="R185" s="516"/>
      <c r="S185" s="516"/>
      <c r="T185" s="516"/>
      <c r="U185" s="516"/>
      <c r="V185" s="516"/>
      <c r="W185" s="516"/>
      <c r="X185" s="516"/>
      <c r="Y185" s="516"/>
      <c r="Z185" s="516"/>
      <c r="AA185" s="516"/>
      <c r="AB185" s="516"/>
      <c r="AC185" s="516"/>
      <c r="AD185" s="516"/>
      <c r="AE185" s="516"/>
      <c r="AF185" s="516"/>
      <c r="AG185" s="516"/>
      <c r="AH185" s="516"/>
      <c r="AI185" s="516"/>
      <c r="AJ185" s="516"/>
      <c r="AK185" s="516"/>
      <c r="AL185" s="516"/>
      <c r="AM185" s="516"/>
      <c r="AN185" s="516"/>
      <c r="AO185" s="516"/>
      <c r="AP185" s="516"/>
      <c r="AQ185" s="516"/>
      <c r="AR185" s="516"/>
      <c r="AS185" s="516"/>
      <c r="AT185" s="516"/>
      <c r="AU185" s="516"/>
      <c r="AV185" s="516"/>
      <c r="AW185" s="516"/>
      <c r="AX185" s="516"/>
      <c r="AY185" s="516"/>
      <c r="AZ185" s="516"/>
      <c r="BA185" s="516"/>
      <c r="BB185" s="516"/>
      <c r="BC185" s="516"/>
      <c r="BD185" s="516"/>
      <c r="BE185" s="516"/>
      <c r="BF185" s="516"/>
      <c r="BG185" s="516"/>
      <c r="BH185" s="516"/>
      <c r="BI185" s="516"/>
      <c r="BJ185" s="516"/>
      <c r="BK185" s="516"/>
      <c r="BL185" s="516"/>
      <c r="BM185" s="516"/>
      <c r="BN185" s="516"/>
      <c r="BO185" s="516"/>
      <c r="BP185" s="516"/>
      <c r="BQ185" s="516"/>
      <c r="BR185" s="516"/>
      <c r="BS185" s="516"/>
      <c r="BT185" s="516"/>
      <c r="BU185" s="516"/>
      <c r="BV185" s="516"/>
      <c r="BW185" s="516"/>
      <c r="BX185" s="516"/>
      <c r="BY185" s="516"/>
      <c r="BZ185" s="516"/>
      <c r="CA185" s="516"/>
      <c r="CB185" s="516"/>
      <c r="CC185" s="516"/>
      <c r="CD185" s="516"/>
      <c r="CE185" s="516"/>
      <c r="CF185" s="516"/>
      <c r="CG185" s="516"/>
      <c r="CH185" s="516"/>
      <c r="CI185" s="516"/>
    </row>
    <row r="186" spans="1:88" ht="29.25" customHeight="1">
      <c r="B186" s="558" t="s">
        <v>458</v>
      </c>
      <c r="C186" s="558"/>
      <c r="D186" s="558"/>
      <c r="E186" s="558"/>
      <c r="F186" s="558"/>
      <c r="G186" s="558"/>
      <c r="H186" s="558"/>
      <c r="I186" s="558"/>
      <c r="J186" s="558"/>
      <c r="K186" s="558"/>
      <c r="L186" s="558"/>
      <c r="M186" s="558"/>
      <c r="N186" s="558"/>
      <c r="O186" s="558"/>
      <c r="P186" s="558"/>
      <c r="Q186" s="558"/>
      <c r="R186" s="558"/>
      <c r="S186" s="558"/>
      <c r="T186" s="558"/>
      <c r="U186" s="558"/>
      <c r="V186" s="558"/>
      <c r="W186" s="558"/>
      <c r="X186" s="558"/>
      <c r="Y186" s="558"/>
      <c r="Z186" s="558"/>
      <c r="AA186" s="558"/>
      <c r="AB186" s="558"/>
      <c r="AC186" s="558"/>
      <c r="AD186" s="558"/>
      <c r="AE186" s="558"/>
      <c r="AF186" s="558"/>
      <c r="AG186" s="558"/>
      <c r="AH186" s="558"/>
      <c r="AI186" s="558"/>
      <c r="AJ186" s="558"/>
      <c r="AK186" s="558"/>
      <c r="AL186" s="558"/>
      <c r="AM186" s="558"/>
      <c r="AN186" s="558"/>
      <c r="AO186" s="558"/>
      <c r="AP186" s="558"/>
      <c r="AQ186" s="558"/>
      <c r="AR186" s="558"/>
      <c r="AS186" s="558"/>
      <c r="AT186" s="558"/>
      <c r="AU186" s="558"/>
      <c r="AV186" s="558"/>
      <c r="AW186" s="558"/>
      <c r="AX186" s="558"/>
      <c r="AY186" s="558"/>
      <c r="AZ186" s="558"/>
      <c r="BA186" s="558"/>
      <c r="BB186" s="558"/>
      <c r="BC186" s="558"/>
      <c r="BD186" s="558"/>
      <c r="BE186" s="558"/>
      <c r="BF186" s="558"/>
      <c r="BG186" s="558"/>
      <c r="BH186" s="558"/>
      <c r="BI186" s="558"/>
      <c r="BJ186" s="558"/>
      <c r="BK186" s="558"/>
      <c r="BL186" s="558"/>
      <c r="BM186" s="558"/>
      <c r="BN186" s="558"/>
      <c r="BO186" s="558"/>
      <c r="BP186" s="558"/>
      <c r="BQ186" s="558"/>
      <c r="BR186" s="558"/>
      <c r="BS186" s="558"/>
      <c r="BT186" s="558"/>
      <c r="BU186" s="558"/>
      <c r="BV186" s="558"/>
      <c r="BW186" s="558"/>
      <c r="BX186" s="558"/>
      <c r="BY186" s="558"/>
      <c r="BZ186" s="558"/>
      <c r="CA186" s="558"/>
      <c r="CB186" s="558"/>
      <c r="CC186" s="558"/>
      <c r="CD186" s="558"/>
      <c r="CE186" s="558"/>
      <c r="CF186" s="558"/>
      <c r="CG186" s="558"/>
      <c r="CH186" s="558"/>
      <c r="CI186" s="558"/>
    </row>
    <row r="187" spans="1:88" ht="18" customHeight="1">
      <c r="B187" s="558" t="s">
        <v>448</v>
      </c>
      <c r="C187" s="559"/>
      <c r="D187" s="559"/>
      <c r="E187" s="559"/>
      <c r="F187" s="559"/>
      <c r="G187" s="559"/>
      <c r="H187" s="559"/>
      <c r="I187" s="559"/>
      <c r="J187" s="559"/>
      <c r="K187" s="559"/>
      <c r="L187" s="559"/>
      <c r="M187" s="559"/>
      <c r="N187" s="559"/>
      <c r="O187" s="559"/>
      <c r="P187" s="559"/>
      <c r="Q187" s="559"/>
      <c r="R187" s="559"/>
      <c r="S187" s="559"/>
      <c r="T187" s="559"/>
      <c r="U187" s="559"/>
      <c r="V187" s="559"/>
      <c r="W187" s="559"/>
      <c r="X187" s="559"/>
      <c r="Y187" s="559"/>
      <c r="Z187" s="559"/>
      <c r="AA187" s="559"/>
      <c r="AB187" s="559"/>
      <c r="AC187" s="559"/>
      <c r="AD187" s="559"/>
      <c r="AE187" s="559"/>
      <c r="AF187" s="559"/>
      <c r="AG187" s="559"/>
      <c r="AH187" s="559"/>
      <c r="AI187" s="559"/>
      <c r="AJ187" s="559"/>
      <c r="AK187" s="559"/>
      <c r="AL187" s="559"/>
      <c r="AM187" s="559"/>
      <c r="AN187" s="559"/>
      <c r="AO187" s="559"/>
      <c r="AP187" s="559"/>
      <c r="AQ187" s="559"/>
      <c r="AR187" s="559"/>
      <c r="AS187" s="559"/>
      <c r="AT187" s="559"/>
      <c r="AU187" s="559"/>
      <c r="AV187" s="559"/>
      <c r="AW187" s="559"/>
      <c r="AX187" s="559"/>
      <c r="AY187" s="559"/>
      <c r="AZ187" s="559"/>
      <c r="BA187" s="559"/>
      <c r="BB187" s="559"/>
      <c r="BC187" s="559"/>
      <c r="BD187" s="559"/>
      <c r="BE187" s="559"/>
      <c r="BF187" s="559"/>
      <c r="BG187" s="559"/>
      <c r="BH187" s="559"/>
      <c r="BI187" s="559"/>
      <c r="BJ187" s="559"/>
      <c r="BK187" s="559"/>
      <c r="BL187" s="559"/>
      <c r="BM187" s="559"/>
      <c r="BN187" s="559"/>
      <c r="BO187" s="559"/>
      <c r="BP187" s="559"/>
      <c r="BQ187" s="559"/>
      <c r="BR187" s="559"/>
      <c r="BS187" s="559"/>
      <c r="BT187" s="559"/>
      <c r="BU187" s="559"/>
      <c r="BV187" s="559"/>
      <c r="BW187" s="559"/>
      <c r="BX187" s="559"/>
      <c r="BY187" s="559"/>
      <c r="BZ187" s="559"/>
      <c r="CA187" s="559"/>
      <c r="CB187" s="559"/>
      <c r="CC187" s="559"/>
      <c r="CD187" s="559"/>
      <c r="CE187" s="559"/>
      <c r="CF187" s="559"/>
      <c r="CG187" s="559"/>
      <c r="CH187" s="559"/>
      <c r="CI187" s="559"/>
    </row>
    <row r="188" spans="1:88" ht="9.75" customHeight="1">
      <c r="B188" s="516"/>
      <c r="C188" s="516"/>
      <c r="D188" s="516"/>
      <c r="E188" s="516"/>
      <c r="F188" s="516"/>
      <c r="G188" s="516"/>
      <c r="H188" s="516"/>
      <c r="I188" s="516"/>
      <c r="J188" s="516"/>
      <c r="K188" s="516"/>
      <c r="L188" s="516"/>
      <c r="M188" s="516"/>
      <c r="N188" s="516"/>
      <c r="O188" s="516"/>
      <c r="P188" s="516"/>
      <c r="Q188" s="516"/>
      <c r="R188" s="516"/>
      <c r="S188" s="516"/>
      <c r="T188" s="516"/>
      <c r="U188" s="516"/>
      <c r="V188" s="516"/>
      <c r="W188" s="516"/>
      <c r="X188" s="516"/>
      <c r="Y188" s="516"/>
      <c r="Z188" s="516"/>
      <c r="AA188" s="516"/>
      <c r="AB188" s="516"/>
      <c r="AC188" s="516"/>
      <c r="AD188" s="516"/>
      <c r="AE188" s="516"/>
      <c r="AF188" s="516"/>
      <c r="AG188" s="516"/>
      <c r="AH188" s="516"/>
      <c r="AI188" s="516"/>
      <c r="AJ188" s="516"/>
      <c r="AK188" s="516"/>
      <c r="AL188" s="516"/>
      <c r="AM188" s="516"/>
      <c r="AN188" s="516"/>
      <c r="AO188" s="516"/>
      <c r="AP188" s="516"/>
      <c r="AQ188" s="516"/>
      <c r="AR188" s="516"/>
      <c r="AS188" s="516"/>
      <c r="AT188" s="516"/>
      <c r="AU188" s="516"/>
      <c r="AV188" s="516"/>
      <c r="AW188" s="516"/>
      <c r="AX188" s="516"/>
      <c r="AY188" s="516"/>
      <c r="AZ188" s="516"/>
      <c r="BA188" s="516"/>
      <c r="BB188" s="516"/>
      <c r="BC188" s="516"/>
      <c r="BD188" s="516"/>
      <c r="BE188" s="516"/>
      <c r="BF188" s="516"/>
      <c r="BG188" s="516"/>
      <c r="BH188" s="516"/>
      <c r="BI188" s="516"/>
      <c r="BJ188" s="516"/>
      <c r="BK188" s="516"/>
      <c r="BL188" s="516"/>
      <c r="BM188" s="516"/>
      <c r="BN188" s="516"/>
      <c r="BO188" s="516"/>
      <c r="BP188" s="516"/>
      <c r="BQ188" s="516"/>
      <c r="BR188" s="516"/>
      <c r="BS188" s="516"/>
      <c r="BT188" s="516"/>
      <c r="BU188" s="516"/>
      <c r="BV188" s="516"/>
      <c r="BW188" s="516"/>
      <c r="BX188" s="516"/>
      <c r="BY188" s="516"/>
      <c r="BZ188" s="516"/>
      <c r="CA188" s="516"/>
      <c r="CB188" s="516"/>
      <c r="CC188" s="516"/>
      <c r="CD188" s="516"/>
      <c r="CE188" s="516"/>
      <c r="CF188" s="516"/>
      <c r="CG188" s="516"/>
      <c r="CH188" s="516"/>
      <c r="CI188" s="516"/>
    </row>
    <row r="189" spans="1:88" ht="9.75" customHeight="1">
      <c r="B189" s="442"/>
      <c r="C189" s="442"/>
      <c r="D189" s="442"/>
      <c r="E189" s="442"/>
      <c r="F189" s="442"/>
      <c r="G189" s="442"/>
      <c r="H189" s="442"/>
      <c r="I189" s="442"/>
      <c r="J189" s="442"/>
      <c r="K189" s="442"/>
      <c r="L189" s="442"/>
      <c r="M189" s="442"/>
      <c r="N189" s="442"/>
      <c r="O189" s="442"/>
      <c r="P189" s="442"/>
      <c r="Q189" s="442"/>
      <c r="R189" s="442"/>
      <c r="S189" s="442"/>
      <c r="T189" s="442"/>
      <c r="U189" s="442"/>
      <c r="V189" s="442"/>
      <c r="W189" s="442"/>
      <c r="X189" s="442"/>
      <c r="Y189" s="442"/>
      <c r="Z189" s="442"/>
      <c r="AA189" s="442"/>
      <c r="AB189" s="442"/>
      <c r="AC189" s="442"/>
      <c r="AD189" s="442"/>
      <c r="AE189" s="442"/>
      <c r="AF189" s="442"/>
      <c r="AG189" s="442"/>
      <c r="AH189" s="442"/>
      <c r="AI189" s="442"/>
      <c r="AJ189" s="442"/>
      <c r="AK189" s="442"/>
      <c r="AL189" s="442"/>
      <c r="AM189" s="442"/>
      <c r="AN189" s="442"/>
      <c r="AO189" s="442"/>
      <c r="AP189" s="442"/>
      <c r="AQ189" s="442"/>
      <c r="AR189" s="442"/>
      <c r="AS189" s="442"/>
      <c r="AT189" s="442"/>
      <c r="AU189" s="442"/>
      <c r="AV189" s="442"/>
      <c r="AW189" s="442"/>
      <c r="AX189" s="442"/>
      <c r="AY189" s="442"/>
      <c r="AZ189" s="442"/>
      <c r="BA189" s="442"/>
      <c r="BB189" s="442"/>
      <c r="BC189" s="442"/>
      <c r="BD189" s="442"/>
      <c r="BE189" s="442"/>
      <c r="BF189" s="442"/>
      <c r="BG189" s="442"/>
      <c r="BH189" s="442"/>
      <c r="BI189" s="442"/>
      <c r="BJ189" s="442"/>
      <c r="BK189" s="442"/>
      <c r="BL189" s="442"/>
      <c r="BM189" s="442"/>
      <c r="BN189" s="442"/>
      <c r="BO189" s="442"/>
      <c r="BP189" s="442"/>
      <c r="BQ189" s="442"/>
      <c r="BR189" s="442"/>
      <c r="BS189" s="442"/>
      <c r="BT189" s="442"/>
      <c r="BU189" s="442"/>
      <c r="BV189" s="442"/>
      <c r="BW189" s="442"/>
      <c r="BX189" s="442"/>
      <c r="BY189" s="442"/>
      <c r="BZ189" s="442"/>
      <c r="CA189" s="442"/>
      <c r="CB189" s="442"/>
      <c r="CC189" s="442"/>
      <c r="CD189" s="442"/>
      <c r="CE189" s="442"/>
      <c r="CF189" s="442"/>
      <c r="CG189" s="442"/>
      <c r="CH189" s="442"/>
      <c r="CI189" s="442"/>
    </row>
    <row r="190" spans="1:88" ht="18" customHeight="1">
      <c r="A190" s="333" t="s">
        <v>131</v>
      </c>
      <c r="B190" s="333" t="s">
        <v>570</v>
      </c>
    </row>
    <row r="191" spans="1:88" ht="9" customHeight="1"/>
    <row r="192" spans="1:88" ht="12.75">
      <c r="B192" s="333" t="s">
        <v>571</v>
      </c>
    </row>
    <row r="193" spans="2:87" ht="6" customHeight="1">
      <c r="B193" s="431"/>
      <c r="C193" s="431"/>
      <c r="D193" s="431"/>
      <c r="E193" s="431"/>
      <c r="F193" s="431"/>
      <c r="G193" s="431"/>
      <c r="H193" s="431"/>
      <c r="I193" s="431"/>
      <c r="J193" s="431"/>
      <c r="K193" s="431"/>
      <c r="L193" s="431"/>
      <c r="M193" s="431"/>
      <c r="N193" s="431"/>
      <c r="O193" s="431"/>
      <c r="P193" s="431"/>
      <c r="Q193" s="431"/>
      <c r="R193" s="431"/>
      <c r="S193" s="431"/>
      <c r="T193" s="431"/>
      <c r="U193" s="431"/>
      <c r="V193" s="431"/>
      <c r="W193" s="431"/>
      <c r="X193" s="431"/>
      <c r="Y193" s="431"/>
      <c r="Z193" s="431"/>
      <c r="AA193" s="431"/>
      <c r="AB193" s="431"/>
      <c r="AC193" s="431"/>
      <c r="AD193" s="431"/>
      <c r="AE193" s="431"/>
      <c r="AF193" s="431"/>
      <c r="AG193" s="431"/>
      <c r="AH193" s="431"/>
      <c r="AI193" s="431"/>
      <c r="AJ193" s="431"/>
      <c r="AK193" s="431"/>
      <c r="AL193" s="431"/>
      <c r="AM193" s="431"/>
      <c r="AN193" s="431"/>
      <c r="AO193" s="431"/>
      <c r="AP193" s="431"/>
      <c r="AQ193" s="431"/>
      <c r="AR193" s="431"/>
      <c r="AS193" s="431"/>
      <c r="AT193" s="431"/>
      <c r="AU193" s="431"/>
      <c r="AV193" s="431"/>
      <c r="AW193" s="431"/>
      <c r="AX193" s="431"/>
      <c r="AY193" s="431"/>
      <c r="AZ193" s="431"/>
      <c r="BA193" s="431"/>
      <c r="BB193" s="431"/>
      <c r="BC193" s="431"/>
      <c r="BD193" s="431"/>
      <c r="BE193" s="431"/>
      <c r="BF193" s="431"/>
      <c r="BG193" s="431"/>
      <c r="BH193" s="431"/>
      <c r="BI193" s="431"/>
      <c r="BJ193" s="431"/>
      <c r="BK193" s="431"/>
      <c r="BL193" s="431"/>
      <c r="BM193" s="431"/>
      <c r="BN193" s="431"/>
      <c r="BO193" s="431"/>
      <c r="BP193" s="431"/>
      <c r="BQ193" s="431"/>
      <c r="BR193" s="431"/>
      <c r="BS193" s="431"/>
      <c r="BT193" s="431"/>
      <c r="BU193" s="431"/>
      <c r="BV193" s="431"/>
      <c r="BW193" s="431"/>
      <c r="BX193" s="431"/>
      <c r="BY193" s="431"/>
      <c r="BZ193" s="431"/>
      <c r="CA193" s="431"/>
      <c r="CB193" s="431"/>
      <c r="CC193" s="431"/>
      <c r="CD193" s="431"/>
      <c r="CE193" s="431"/>
      <c r="CF193" s="431"/>
      <c r="CG193" s="431"/>
      <c r="CH193" s="431"/>
      <c r="CI193" s="431"/>
    </row>
    <row r="194" spans="2:87" ht="67.5" customHeight="1">
      <c r="B194" s="516" t="s">
        <v>449</v>
      </c>
      <c r="C194" s="516"/>
      <c r="D194" s="516"/>
      <c r="E194" s="516"/>
      <c r="F194" s="516"/>
      <c r="G194" s="516"/>
      <c r="H194" s="516"/>
      <c r="I194" s="516"/>
      <c r="J194" s="516"/>
      <c r="K194" s="516"/>
      <c r="L194" s="516"/>
      <c r="M194" s="516"/>
      <c r="N194" s="516"/>
      <c r="O194" s="516"/>
      <c r="P194" s="516"/>
      <c r="Q194" s="516"/>
      <c r="R194" s="516"/>
      <c r="S194" s="516"/>
      <c r="T194" s="516"/>
      <c r="U194" s="516"/>
      <c r="V194" s="516"/>
      <c r="W194" s="516"/>
      <c r="X194" s="516"/>
      <c r="Y194" s="516"/>
      <c r="Z194" s="516"/>
      <c r="AA194" s="516"/>
      <c r="AB194" s="516"/>
      <c r="AC194" s="516"/>
      <c r="AD194" s="516"/>
      <c r="AE194" s="516"/>
      <c r="AF194" s="516"/>
      <c r="AG194" s="516"/>
      <c r="AH194" s="516"/>
      <c r="AI194" s="516"/>
      <c r="AJ194" s="516"/>
      <c r="AK194" s="516"/>
      <c r="AL194" s="516"/>
      <c r="AM194" s="516"/>
      <c r="AN194" s="516"/>
      <c r="AO194" s="516"/>
      <c r="AP194" s="516"/>
      <c r="AQ194" s="516"/>
      <c r="AR194" s="516"/>
      <c r="AS194" s="516"/>
      <c r="AT194" s="516"/>
      <c r="AU194" s="516"/>
      <c r="AV194" s="516"/>
      <c r="AW194" s="516"/>
      <c r="AX194" s="516"/>
      <c r="AY194" s="516"/>
      <c r="AZ194" s="516"/>
      <c r="BA194" s="516"/>
      <c r="BB194" s="516"/>
      <c r="BC194" s="516"/>
      <c r="BD194" s="516"/>
      <c r="BE194" s="516"/>
      <c r="BF194" s="516"/>
      <c r="BG194" s="516"/>
      <c r="BH194" s="516"/>
      <c r="BI194" s="516"/>
      <c r="BJ194" s="516"/>
      <c r="BK194" s="516"/>
      <c r="BL194" s="516"/>
      <c r="BM194" s="516"/>
      <c r="BN194" s="516"/>
      <c r="BO194" s="516"/>
      <c r="BP194" s="516"/>
      <c r="BQ194" s="516"/>
      <c r="BR194" s="516"/>
      <c r="BS194" s="516"/>
      <c r="BT194" s="516"/>
      <c r="BU194" s="516"/>
      <c r="BV194" s="516"/>
      <c r="BW194" s="516"/>
      <c r="BX194" s="516"/>
      <c r="BY194" s="516"/>
      <c r="BZ194" s="516"/>
      <c r="CA194" s="516"/>
      <c r="CB194" s="516"/>
      <c r="CC194" s="516"/>
      <c r="CD194" s="516"/>
      <c r="CE194" s="516"/>
      <c r="CF194" s="516"/>
      <c r="CG194" s="516"/>
      <c r="CH194" s="516"/>
      <c r="CI194" s="516"/>
    </row>
    <row r="195" spans="2:87" ht="29.25" customHeight="1">
      <c r="B195" s="557" t="s">
        <v>456</v>
      </c>
      <c r="C195" s="557"/>
      <c r="D195" s="557"/>
      <c r="E195" s="557"/>
      <c r="F195" s="557"/>
      <c r="G195" s="557"/>
      <c r="H195" s="557"/>
      <c r="I195" s="557"/>
      <c r="J195" s="557"/>
      <c r="K195" s="557"/>
      <c r="L195" s="557"/>
      <c r="M195" s="557"/>
      <c r="N195" s="557"/>
      <c r="O195" s="557"/>
      <c r="P195" s="557"/>
      <c r="Q195" s="557"/>
      <c r="R195" s="557"/>
      <c r="S195" s="557"/>
      <c r="T195" s="557"/>
      <c r="U195" s="557"/>
      <c r="V195" s="557"/>
      <c r="W195" s="557"/>
      <c r="X195" s="557"/>
      <c r="Y195" s="557"/>
      <c r="Z195" s="557"/>
      <c r="AA195" s="557"/>
      <c r="AB195" s="557"/>
      <c r="AC195" s="557"/>
      <c r="AD195" s="557"/>
      <c r="AE195" s="557"/>
      <c r="AF195" s="557"/>
      <c r="AG195" s="557"/>
      <c r="AH195" s="557"/>
      <c r="AI195" s="557"/>
      <c r="AJ195" s="557"/>
      <c r="AK195" s="557"/>
      <c r="AL195" s="557"/>
      <c r="AM195" s="557"/>
      <c r="AN195" s="557"/>
      <c r="AO195" s="557"/>
      <c r="AP195" s="557"/>
      <c r="AQ195" s="557"/>
      <c r="AR195" s="557"/>
      <c r="AS195" s="557"/>
      <c r="AT195" s="557"/>
      <c r="AU195" s="557"/>
      <c r="AV195" s="557"/>
      <c r="AW195" s="557"/>
      <c r="AX195" s="557"/>
      <c r="AY195" s="557"/>
      <c r="AZ195" s="557"/>
      <c r="BA195" s="557"/>
      <c r="BB195" s="557"/>
      <c r="BC195" s="557"/>
      <c r="BD195" s="557"/>
      <c r="BE195" s="557"/>
      <c r="BF195" s="557"/>
      <c r="BG195" s="557"/>
      <c r="BH195" s="557"/>
      <c r="BI195" s="557"/>
      <c r="BJ195" s="557"/>
      <c r="BK195" s="557"/>
      <c r="BL195" s="557"/>
      <c r="BM195" s="557"/>
      <c r="BN195" s="557"/>
      <c r="BO195" s="557"/>
      <c r="BP195" s="557"/>
      <c r="BQ195" s="557"/>
      <c r="BR195" s="557"/>
      <c r="BS195" s="557"/>
      <c r="BT195" s="557"/>
      <c r="BU195" s="557"/>
      <c r="BV195" s="557"/>
      <c r="BW195" s="557"/>
      <c r="BX195" s="557"/>
      <c r="BY195" s="557"/>
      <c r="BZ195" s="557"/>
      <c r="CA195" s="557"/>
      <c r="CB195" s="557"/>
      <c r="CC195" s="557"/>
      <c r="CD195" s="557"/>
      <c r="CE195" s="557"/>
      <c r="CF195" s="557"/>
      <c r="CG195" s="557"/>
      <c r="CH195" s="557"/>
      <c r="CI195" s="557"/>
    </row>
    <row r="196" spans="2:87" ht="29.25" customHeight="1">
      <c r="B196" s="557" t="s">
        <v>457</v>
      </c>
      <c r="C196" s="557"/>
      <c r="D196" s="557"/>
      <c r="E196" s="557"/>
      <c r="F196" s="557"/>
      <c r="G196" s="557"/>
      <c r="H196" s="557"/>
      <c r="I196" s="557"/>
      <c r="J196" s="557"/>
      <c r="K196" s="557"/>
      <c r="L196" s="557"/>
      <c r="M196" s="557"/>
      <c r="N196" s="557"/>
      <c r="O196" s="557"/>
      <c r="P196" s="557"/>
      <c r="Q196" s="557"/>
      <c r="R196" s="557"/>
      <c r="S196" s="557"/>
      <c r="T196" s="557"/>
      <c r="U196" s="557"/>
      <c r="V196" s="557"/>
      <c r="W196" s="557"/>
      <c r="X196" s="557"/>
      <c r="Y196" s="557"/>
      <c r="Z196" s="557"/>
      <c r="AA196" s="557"/>
      <c r="AB196" s="557"/>
      <c r="AC196" s="557"/>
      <c r="AD196" s="557"/>
      <c r="AE196" s="557"/>
      <c r="AF196" s="557"/>
      <c r="AG196" s="557"/>
      <c r="AH196" s="557"/>
      <c r="AI196" s="557"/>
      <c r="AJ196" s="557"/>
      <c r="AK196" s="557"/>
      <c r="AL196" s="557"/>
      <c r="AM196" s="557"/>
      <c r="AN196" s="557"/>
      <c r="AO196" s="557"/>
      <c r="AP196" s="557"/>
      <c r="AQ196" s="557"/>
      <c r="AR196" s="557"/>
      <c r="AS196" s="557"/>
      <c r="AT196" s="557"/>
      <c r="AU196" s="557"/>
      <c r="AV196" s="557"/>
      <c r="AW196" s="557"/>
      <c r="AX196" s="557"/>
      <c r="AY196" s="557"/>
      <c r="AZ196" s="557"/>
      <c r="BA196" s="557"/>
      <c r="BB196" s="557"/>
      <c r="BC196" s="557"/>
      <c r="BD196" s="557"/>
      <c r="BE196" s="557"/>
      <c r="BF196" s="557"/>
      <c r="BG196" s="557"/>
      <c r="BH196" s="557"/>
      <c r="BI196" s="557"/>
      <c r="BJ196" s="557"/>
      <c r="BK196" s="557"/>
      <c r="BL196" s="557"/>
      <c r="BM196" s="557"/>
      <c r="BN196" s="557"/>
      <c r="BO196" s="557"/>
      <c r="BP196" s="557"/>
      <c r="BQ196" s="557"/>
      <c r="BR196" s="557"/>
      <c r="BS196" s="557"/>
      <c r="BT196" s="557"/>
      <c r="BU196" s="557"/>
      <c r="BV196" s="557"/>
      <c r="BW196" s="557"/>
      <c r="BX196" s="557"/>
      <c r="BY196" s="557"/>
      <c r="BZ196" s="557"/>
      <c r="CA196" s="557"/>
      <c r="CB196" s="557"/>
      <c r="CC196" s="557"/>
      <c r="CD196" s="557"/>
      <c r="CE196" s="557"/>
      <c r="CF196" s="557"/>
      <c r="CG196" s="557"/>
      <c r="CH196" s="557"/>
      <c r="CI196" s="557"/>
    </row>
    <row r="197" spans="2:87" ht="29.25" customHeight="1">
      <c r="B197" s="557" t="s">
        <v>455</v>
      </c>
      <c r="C197" s="516"/>
      <c r="D197" s="516"/>
      <c r="E197" s="516"/>
      <c r="F197" s="516"/>
      <c r="G197" s="516"/>
      <c r="H197" s="516"/>
      <c r="I197" s="516"/>
      <c r="J197" s="516"/>
      <c r="K197" s="516"/>
      <c r="L197" s="516"/>
      <c r="M197" s="516"/>
      <c r="N197" s="516"/>
      <c r="O197" s="516"/>
      <c r="P197" s="516"/>
      <c r="Q197" s="516"/>
      <c r="R197" s="516"/>
      <c r="S197" s="516"/>
      <c r="T197" s="516"/>
      <c r="U197" s="516"/>
      <c r="V197" s="516"/>
      <c r="W197" s="516"/>
      <c r="X197" s="516"/>
      <c r="Y197" s="516"/>
      <c r="Z197" s="516"/>
      <c r="AA197" s="516"/>
      <c r="AB197" s="516"/>
      <c r="AC197" s="516"/>
      <c r="AD197" s="516"/>
      <c r="AE197" s="516"/>
      <c r="AF197" s="516"/>
      <c r="AG197" s="516"/>
      <c r="AH197" s="516"/>
      <c r="AI197" s="516"/>
      <c r="AJ197" s="516"/>
      <c r="AK197" s="516"/>
      <c r="AL197" s="516"/>
      <c r="AM197" s="516"/>
      <c r="AN197" s="516"/>
      <c r="AO197" s="516"/>
      <c r="AP197" s="516"/>
      <c r="AQ197" s="516"/>
      <c r="AR197" s="516"/>
      <c r="AS197" s="516"/>
      <c r="AT197" s="516"/>
      <c r="AU197" s="516"/>
      <c r="AV197" s="516"/>
      <c r="AW197" s="516"/>
      <c r="AX197" s="516"/>
      <c r="AY197" s="516"/>
      <c r="AZ197" s="516"/>
      <c r="BA197" s="516"/>
      <c r="BB197" s="516"/>
      <c r="BC197" s="516"/>
      <c r="BD197" s="516"/>
      <c r="BE197" s="516"/>
      <c r="BF197" s="516"/>
      <c r="BG197" s="516"/>
      <c r="BH197" s="516"/>
      <c r="BI197" s="516"/>
      <c r="BJ197" s="516"/>
      <c r="BK197" s="516"/>
      <c r="BL197" s="516"/>
      <c r="BM197" s="516"/>
      <c r="BN197" s="516"/>
      <c r="BO197" s="516"/>
      <c r="BP197" s="516"/>
      <c r="BQ197" s="516"/>
      <c r="BR197" s="516"/>
      <c r="BS197" s="516"/>
      <c r="BT197" s="516"/>
      <c r="BU197" s="516"/>
      <c r="BV197" s="516"/>
      <c r="BW197" s="516"/>
      <c r="BX197" s="516"/>
      <c r="BY197" s="516"/>
      <c r="BZ197" s="516"/>
      <c r="CA197" s="516"/>
      <c r="CB197" s="516"/>
      <c r="CC197" s="516"/>
      <c r="CD197" s="516"/>
      <c r="CE197" s="516"/>
      <c r="CF197" s="516"/>
      <c r="CG197" s="516"/>
      <c r="CH197" s="516"/>
      <c r="CI197" s="516"/>
    </row>
    <row r="198" spans="2:87" ht="18" customHeight="1">
      <c r="B198" s="557" t="s">
        <v>451</v>
      </c>
      <c r="C198" s="557"/>
      <c r="D198" s="557"/>
      <c r="E198" s="557"/>
      <c r="F198" s="557"/>
      <c r="G198" s="557"/>
      <c r="H198" s="557"/>
      <c r="I198" s="557"/>
      <c r="J198" s="557"/>
      <c r="K198" s="557"/>
      <c r="L198" s="557"/>
      <c r="M198" s="557"/>
      <c r="N198" s="557"/>
      <c r="O198" s="557"/>
      <c r="P198" s="557"/>
      <c r="Q198" s="557"/>
      <c r="R198" s="557"/>
      <c r="S198" s="557"/>
      <c r="T198" s="557"/>
      <c r="U198" s="557"/>
      <c r="V198" s="557"/>
      <c r="W198" s="557"/>
      <c r="X198" s="557"/>
      <c r="Y198" s="557"/>
      <c r="Z198" s="557"/>
      <c r="AA198" s="557"/>
      <c r="AB198" s="557"/>
      <c r="AC198" s="557"/>
      <c r="AD198" s="557"/>
      <c r="AE198" s="557"/>
      <c r="AF198" s="557"/>
      <c r="AG198" s="557"/>
      <c r="AH198" s="557"/>
      <c r="AI198" s="557"/>
      <c r="AJ198" s="557"/>
      <c r="AK198" s="557"/>
      <c r="AL198" s="557"/>
      <c r="AM198" s="557"/>
      <c r="AN198" s="557"/>
      <c r="AO198" s="557"/>
      <c r="AP198" s="557"/>
      <c r="AQ198" s="557"/>
      <c r="AR198" s="557"/>
      <c r="AS198" s="557"/>
      <c r="AT198" s="557"/>
      <c r="AU198" s="557"/>
      <c r="AV198" s="557"/>
      <c r="AW198" s="557"/>
      <c r="AX198" s="557"/>
      <c r="AY198" s="557"/>
      <c r="AZ198" s="557"/>
      <c r="BA198" s="557"/>
      <c r="BB198" s="557"/>
      <c r="BC198" s="557"/>
      <c r="BD198" s="557"/>
      <c r="BE198" s="557"/>
      <c r="BF198" s="557"/>
      <c r="BG198" s="557"/>
      <c r="BH198" s="557"/>
      <c r="BI198" s="557"/>
      <c r="BJ198" s="557"/>
      <c r="BK198" s="557"/>
      <c r="BL198" s="557"/>
      <c r="BM198" s="557"/>
      <c r="BN198" s="557"/>
      <c r="BO198" s="557"/>
      <c r="BP198" s="557"/>
      <c r="BQ198" s="557"/>
      <c r="BR198" s="557"/>
      <c r="BS198" s="557"/>
      <c r="BT198" s="557"/>
      <c r="BU198" s="557"/>
      <c r="BV198" s="557"/>
      <c r="BW198" s="557"/>
      <c r="BX198" s="557"/>
      <c r="BY198" s="557"/>
      <c r="BZ198" s="557"/>
      <c r="CA198" s="557"/>
      <c r="CB198" s="557"/>
      <c r="CC198" s="557"/>
      <c r="CD198" s="557"/>
      <c r="CE198" s="557"/>
      <c r="CF198" s="557"/>
      <c r="CG198" s="557"/>
      <c r="CH198" s="557"/>
      <c r="CI198" s="557"/>
    </row>
    <row r="199" spans="2:87" ht="29.25" customHeight="1">
      <c r="B199" s="557" t="s">
        <v>453</v>
      </c>
      <c r="C199" s="557"/>
      <c r="D199" s="557"/>
      <c r="E199" s="557"/>
      <c r="F199" s="557"/>
      <c r="G199" s="557"/>
      <c r="H199" s="557"/>
      <c r="I199" s="557"/>
      <c r="J199" s="557"/>
      <c r="K199" s="557"/>
      <c r="L199" s="557"/>
      <c r="M199" s="557"/>
      <c r="N199" s="557"/>
      <c r="O199" s="557"/>
      <c r="P199" s="557"/>
      <c r="Q199" s="557"/>
      <c r="R199" s="557"/>
      <c r="S199" s="557"/>
      <c r="T199" s="557"/>
      <c r="U199" s="557"/>
      <c r="V199" s="557"/>
      <c r="W199" s="557"/>
      <c r="X199" s="557"/>
      <c r="Y199" s="557"/>
      <c r="Z199" s="557"/>
      <c r="AA199" s="557"/>
      <c r="AB199" s="557"/>
      <c r="AC199" s="557"/>
      <c r="AD199" s="557"/>
      <c r="AE199" s="557"/>
      <c r="AF199" s="557"/>
      <c r="AG199" s="557"/>
      <c r="AH199" s="557"/>
      <c r="AI199" s="557"/>
      <c r="AJ199" s="557"/>
      <c r="AK199" s="557"/>
      <c r="AL199" s="557"/>
      <c r="AM199" s="557"/>
      <c r="AN199" s="557"/>
      <c r="AO199" s="557"/>
      <c r="AP199" s="557"/>
      <c r="AQ199" s="557"/>
      <c r="AR199" s="557"/>
      <c r="AS199" s="557"/>
      <c r="AT199" s="557"/>
      <c r="AU199" s="557"/>
      <c r="AV199" s="557"/>
      <c r="AW199" s="557"/>
      <c r="AX199" s="557"/>
      <c r="AY199" s="557"/>
      <c r="AZ199" s="557"/>
      <c r="BA199" s="557"/>
      <c r="BB199" s="557"/>
      <c r="BC199" s="557"/>
      <c r="BD199" s="557"/>
      <c r="BE199" s="557"/>
      <c r="BF199" s="557"/>
      <c r="BG199" s="557"/>
      <c r="BH199" s="557"/>
      <c r="BI199" s="557"/>
      <c r="BJ199" s="557"/>
      <c r="BK199" s="557"/>
      <c r="BL199" s="557"/>
      <c r="BM199" s="557"/>
      <c r="BN199" s="557"/>
      <c r="BO199" s="557"/>
      <c r="BP199" s="557"/>
      <c r="BQ199" s="557"/>
      <c r="BR199" s="557"/>
      <c r="BS199" s="557"/>
      <c r="BT199" s="557"/>
      <c r="BU199" s="557"/>
      <c r="BV199" s="557"/>
      <c r="BW199" s="557"/>
      <c r="BX199" s="557"/>
      <c r="BY199" s="557"/>
      <c r="BZ199" s="557"/>
      <c r="CA199" s="557"/>
      <c r="CB199" s="557"/>
      <c r="CC199" s="557"/>
      <c r="CD199" s="557"/>
      <c r="CE199" s="557"/>
      <c r="CF199" s="557"/>
      <c r="CG199" s="557"/>
      <c r="CH199" s="557"/>
      <c r="CI199" s="557"/>
    </row>
    <row r="200" spans="2:87" ht="18" customHeight="1">
      <c r="B200" s="557" t="s">
        <v>454</v>
      </c>
      <c r="C200" s="557"/>
      <c r="D200" s="557"/>
      <c r="E200" s="557"/>
      <c r="F200" s="557"/>
      <c r="G200" s="557"/>
      <c r="H200" s="557"/>
      <c r="I200" s="557"/>
      <c r="J200" s="557"/>
      <c r="K200" s="557"/>
      <c r="L200" s="557"/>
      <c r="M200" s="557"/>
      <c r="N200" s="557"/>
      <c r="O200" s="557"/>
      <c r="P200" s="557"/>
      <c r="Q200" s="557"/>
      <c r="R200" s="557"/>
      <c r="S200" s="557"/>
      <c r="T200" s="557"/>
      <c r="U200" s="557"/>
      <c r="V200" s="557"/>
      <c r="W200" s="557"/>
      <c r="X200" s="557"/>
      <c r="Y200" s="557"/>
      <c r="Z200" s="557"/>
      <c r="AA200" s="557"/>
      <c r="AB200" s="557"/>
      <c r="AC200" s="557"/>
      <c r="AD200" s="557"/>
      <c r="AE200" s="557"/>
      <c r="AF200" s="557"/>
      <c r="AG200" s="557"/>
      <c r="AH200" s="557"/>
      <c r="AI200" s="557"/>
      <c r="AJ200" s="557"/>
      <c r="AK200" s="557"/>
      <c r="AL200" s="557"/>
      <c r="AM200" s="557"/>
      <c r="AN200" s="557"/>
      <c r="AO200" s="557"/>
      <c r="AP200" s="557"/>
      <c r="AQ200" s="557"/>
      <c r="AR200" s="557"/>
      <c r="AS200" s="557"/>
      <c r="AT200" s="557"/>
      <c r="AU200" s="557"/>
      <c r="AV200" s="557"/>
      <c r="AW200" s="557"/>
      <c r="AX200" s="557"/>
      <c r="AY200" s="557"/>
      <c r="AZ200" s="557"/>
      <c r="BA200" s="557"/>
      <c r="BB200" s="557"/>
      <c r="BC200" s="557"/>
      <c r="BD200" s="557"/>
      <c r="BE200" s="557"/>
      <c r="BF200" s="557"/>
      <c r="BG200" s="557"/>
      <c r="BH200" s="557"/>
      <c r="BI200" s="557"/>
      <c r="BJ200" s="557"/>
      <c r="BK200" s="557"/>
      <c r="BL200" s="557"/>
      <c r="BM200" s="557"/>
      <c r="BN200" s="557"/>
      <c r="BO200" s="557"/>
      <c r="BP200" s="557"/>
      <c r="BQ200" s="557"/>
      <c r="BR200" s="557"/>
      <c r="BS200" s="557"/>
      <c r="BT200" s="557"/>
      <c r="BU200" s="557"/>
      <c r="BV200" s="557"/>
      <c r="BW200" s="557"/>
      <c r="BX200" s="557"/>
      <c r="BY200" s="557"/>
      <c r="BZ200" s="557"/>
      <c r="CA200" s="557"/>
      <c r="CB200" s="557"/>
      <c r="CC200" s="557"/>
      <c r="CD200" s="557"/>
      <c r="CE200" s="557"/>
      <c r="CF200" s="557"/>
      <c r="CG200" s="557"/>
      <c r="CH200" s="557"/>
      <c r="CI200" s="557"/>
    </row>
    <row r="201" spans="2:87" ht="6.75" customHeight="1">
      <c r="B201" s="516"/>
      <c r="C201" s="516"/>
      <c r="D201" s="516"/>
      <c r="E201" s="516"/>
      <c r="F201" s="516"/>
      <c r="G201" s="516"/>
      <c r="H201" s="516"/>
      <c r="I201" s="516"/>
      <c r="J201" s="516"/>
      <c r="K201" s="516"/>
      <c r="L201" s="516"/>
      <c r="M201" s="516"/>
      <c r="N201" s="516"/>
      <c r="O201" s="516"/>
      <c r="P201" s="516"/>
      <c r="Q201" s="516"/>
      <c r="R201" s="516"/>
      <c r="S201" s="516"/>
      <c r="T201" s="516"/>
      <c r="U201" s="516"/>
      <c r="V201" s="516"/>
      <c r="W201" s="516"/>
      <c r="X201" s="516"/>
      <c r="Y201" s="516"/>
      <c r="Z201" s="516"/>
      <c r="AA201" s="516"/>
      <c r="AB201" s="516"/>
      <c r="AC201" s="516"/>
      <c r="AD201" s="516"/>
      <c r="AE201" s="516"/>
      <c r="AF201" s="516"/>
      <c r="AG201" s="516"/>
      <c r="AH201" s="516"/>
      <c r="AI201" s="516"/>
      <c r="AJ201" s="516"/>
      <c r="AK201" s="516"/>
      <c r="AL201" s="516"/>
      <c r="AM201" s="516"/>
      <c r="AN201" s="516"/>
      <c r="AO201" s="516"/>
      <c r="AP201" s="516"/>
      <c r="AQ201" s="516"/>
      <c r="AR201" s="516"/>
      <c r="AS201" s="516"/>
      <c r="AT201" s="516"/>
      <c r="AU201" s="516"/>
      <c r="AV201" s="516"/>
      <c r="AW201" s="516"/>
      <c r="AX201" s="516"/>
      <c r="AY201" s="516"/>
      <c r="AZ201" s="516"/>
      <c r="BA201" s="516"/>
      <c r="BB201" s="516"/>
      <c r="BC201" s="516"/>
      <c r="BD201" s="516"/>
      <c r="BE201" s="516"/>
      <c r="BF201" s="516"/>
      <c r="BG201" s="516"/>
      <c r="BH201" s="516"/>
      <c r="BI201" s="516"/>
      <c r="BJ201" s="516"/>
      <c r="BK201" s="516"/>
      <c r="BL201" s="516"/>
      <c r="BM201" s="516"/>
      <c r="BN201" s="516"/>
      <c r="BO201" s="516"/>
      <c r="BP201" s="516"/>
      <c r="BQ201" s="516"/>
      <c r="BR201" s="516"/>
      <c r="BS201" s="516"/>
      <c r="BT201" s="516"/>
      <c r="BU201" s="516"/>
      <c r="BV201" s="516"/>
      <c r="BW201" s="516"/>
      <c r="BX201" s="516"/>
      <c r="BY201" s="516"/>
      <c r="BZ201" s="516"/>
      <c r="CA201" s="516"/>
      <c r="CB201" s="516"/>
      <c r="CC201" s="516"/>
      <c r="CD201" s="516"/>
      <c r="CE201" s="516"/>
      <c r="CF201" s="516"/>
      <c r="CG201" s="516"/>
      <c r="CH201" s="516"/>
      <c r="CI201" s="516"/>
    </row>
    <row r="202" spans="2:87" ht="92.25" customHeight="1">
      <c r="B202" s="516" t="s">
        <v>683</v>
      </c>
      <c r="C202" s="516"/>
      <c r="D202" s="516"/>
      <c r="E202" s="516"/>
      <c r="F202" s="516"/>
      <c r="G202" s="516"/>
      <c r="H202" s="516"/>
      <c r="I202" s="516"/>
      <c r="J202" s="516"/>
      <c r="K202" s="516"/>
      <c r="L202" s="516"/>
      <c r="M202" s="516"/>
      <c r="N202" s="516"/>
      <c r="O202" s="516"/>
      <c r="P202" s="516"/>
      <c r="Q202" s="516"/>
      <c r="R202" s="516"/>
      <c r="S202" s="516"/>
      <c r="T202" s="516"/>
      <c r="U202" s="516"/>
      <c r="V202" s="516"/>
      <c r="W202" s="516"/>
      <c r="X202" s="516"/>
      <c r="Y202" s="516"/>
      <c r="Z202" s="516"/>
      <c r="AA202" s="516"/>
      <c r="AB202" s="516"/>
      <c r="AC202" s="516"/>
      <c r="AD202" s="516"/>
      <c r="AE202" s="516"/>
      <c r="AF202" s="516"/>
      <c r="AG202" s="516"/>
      <c r="AH202" s="516"/>
      <c r="AI202" s="516"/>
      <c r="AJ202" s="516"/>
      <c r="AK202" s="516"/>
      <c r="AL202" s="516"/>
      <c r="AM202" s="516"/>
      <c r="AN202" s="516"/>
      <c r="AO202" s="516"/>
      <c r="AP202" s="516"/>
      <c r="AQ202" s="516"/>
      <c r="AR202" s="516"/>
      <c r="AS202" s="516"/>
      <c r="AT202" s="516"/>
      <c r="AU202" s="516"/>
      <c r="AV202" s="516"/>
      <c r="AW202" s="516"/>
      <c r="AX202" s="516"/>
      <c r="AY202" s="516"/>
      <c r="AZ202" s="516"/>
      <c r="BA202" s="516"/>
      <c r="BB202" s="516"/>
      <c r="BC202" s="516"/>
      <c r="BD202" s="516"/>
      <c r="BE202" s="516"/>
      <c r="BF202" s="516"/>
      <c r="BG202" s="516"/>
      <c r="BH202" s="516"/>
      <c r="BI202" s="516"/>
      <c r="BJ202" s="516"/>
      <c r="BK202" s="516"/>
      <c r="BL202" s="516"/>
      <c r="BM202" s="516"/>
      <c r="BN202" s="516"/>
      <c r="BO202" s="516"/>
      <c r="BP202" s="516"/>
      <c r="BQ202" s="516"/>
      <c r="BR202" s="516"/>
      <c r="BS202" s="516"/>
      <c r="BT202" s="516"/>
      <c r="BU202" s="516"/>
      <c r="BV202" s="516"/>
      <c r="BW202" s="516"/>
      <c r="BX202" s="516"/>
      <c r="BY202" s="516"/>
      <c r="BZ202" s="516"/>
      <c r="CA202" s="516"/>
      <c r="CB202" s="516"/>
      <c r="CC202" s="516"/>
      <c r="CD202" s="516"/>
      <c r="CE202" s="516"/>
      <c r="CF202" s="516"/>
      <c r="CG202" s="516"/>
      <c r="CH202" s="516"/>
      <c r="CI202" s="516"/>
    </row>
    <row r="203" spans="2:87" ht="6.75" customHeight="1">
      <c r="B203" s="516"/>
      <c r="C203" s="516"/>
      <c r="D203" s="516"/>
      <c r="E203" s="516"/>
      <c r="F203" s="516"/>
      <c r="G203" s="516"/>
      <c r="H203" s="516"/>
      <c r="I203" s="516"/>
      <c r="J203" s="516"/>
      <c r="K203" s="516"/>
      <c r="L203" s="516"/>
      <c r="M203" s="516"/>
      <c r="N203" s="516"/>
      <c r="O203" s="516"/>
      <c r="P203" s="516"/>
      <c r="Q203" s="516"/>
      <c r="R203" s="516"/>
      <c r="S203" s="516"/>
      <c r="T203" s="516"/>
      <c r="U203" s="516"/>
      <c r="V203" s="516"/>
      <c r="W203" s="516"/>
      <c r="X203" s="516"/>
      <c r="Y203" s="516"/>
      <c r="Z203" s="516"/>
      <c r="AA203" s="516"/>
      <c r="AB203" s="516"/>
      <c r="AC203" s="516"/>
      <c r="AD203" s="516"/>
      <c r="AE203" s="516"/>
      <c r="AF203" s="516"/>
      <c r="AG203" s="516"/>
      <c r="AH203" s="516"/>
      <c r="AI203" s="516"/>
      <c r="AJ203" s="516"/>
      <c r="AK203" s="516"/>
      <c r="AL203" s="516"/>
      <c r="AM203" s="516"/>
      <c r="AN203" s="516"/>
      <c r="AO203" s="516"/>
      <c r="AP203" s="516"/>
      <c r="AQ203" s="516"/>
      <c r="AR203" s="516"/>
      <c r="AS203" s="516"/>
      <c r="AT203" s="516"/>
      <c r="AU203" s="516"/>
      <c r="AV203" s="516"/>
      <c r="AW203" s="516"/>
      <c r="AX203" s="516"/>
      <c r="AY203" s="516"/>
      <c r="AZ203" s="516"/>
      <c r="BA203" s="516"/>
      <c r="BB203" s="516"/>
      <c r="BC203" s="516"/>
      <c r="BD203" s="516"/>
      <c r="BE203" s="516"/>
      <c r="BF203" s="516"/>
      <c r="BG203" s="516"/>
      <c r="BH203" s="516"/>
      <c r="BI203" s="516"/>
      <c r="BJ203" s="516"/>
      <c r="BK203" s="516"/>
      <c r="BL203" s="516"/>
      <c r="BM203" s="516"/>
      <c r="BN203" s="516"/>
      <c r="BO203" s="516"/>
      <c r="BP203" s="516"/>
      <c r="BQ203" s="516"/>
      <c r="BR203" s="516"/>
      <c r="BS203" s="516"/>
      <c r="BT203" s="516"/>
      <c r="BU203" s="516"/>
      <c r="BV203" s="516"/>
      <c r="BW203" s="516"/>
      <c r="BX203" s="516"/>
      <c r="BY203" s="516"/>
      <c r="BZ203" s="516"/>
      <c r="CA203" s="516"/>
      <c r="CB203" s="516"/>
      <c r="CC203" s="516"/>
      <c r="CD203" s="516"/>
      <c r="CE203" s="516"/>
      <c r="CF203" s="516"/>
      <c r="CG203" s="516"/>
      <c r="CH203" s="516"/>
      <c r="CI203" s="516"/>
    </row>
    <row r="204" spans="2:87" ht="81" customHeight="1">
      <c r="B204" s="516" t="s">
        <v>486</v>
      </c>
      <c r="C204" s="516"/>
      <c r="D204" s="516"/>
      <c r="E204" s="516"/>
      <c r="F204" s="516"/>
      <c r="G204" s="516"/>
      <c r="H204" s="516"/>
      <c r="I204" s="516"/>
      <c r="J204" s="516"/>
      <c r="K204" s="516"/>
      <c r="L204" s="516"/>
      <c r="M204" s="516"/>
      <c r="N204" s="516"/>
      <c r="O204" s="516"/>
      <c r="P204" s="516"/>
      <c r="Q204" s="516"/>
      <c r="R204" s="516"/>
      <c r="S204" s="516"/>
      <c r="T204" s="516"/>
      <c r="U204" s="516"/>
      <c r="V204" s="516"/>
      <c r="W204" s="516"/>
      <c r="X204" s="516"/>
      <c r="Y204" s="516"/>
      <c r="Z204" s="516"/>
      <c r="AA204" s="516"/>
      <c r="AB204" s="516"/>
      <c r="AC204" s="516"/>
      <c r="AD204" s="516"/>
      <c r="AE204" s="516"/>
      <c r="AF204" s="516"/>
      <c r="AG204" s="516"/>
      <c r="AH204" s="516"/>
      <c r="AI204" s="516"/>
      <c r="AJ204" s="516"/>
      <c r="AK204" s="516"/>
      <c r="AL204" s="516"/>
      <c r="AM204" s="516"/>
      <c r="AN204" s="516"/>
      <c r="AO204" s="516"/>
      <c r="AP204" s="516"/>
      <c r="AQ204" s="516"/>
      <c r="AR204" s="516"/>
      <c r="AS204" s="516"/>
      <c r="AT204" s="516"/>
      <c r="AU204" s="516"/>
      <c r="AV204" s="516"/>
      <c r="AW204" s="516"/>
      <c r="AX204" s="516"/>
      <c r="AY204" s="516"/>
      <c r="AZ204" s="516"/>
      <c r="BA204" s="516"/>
      <c r="BB204" s="516"/>
      <c r="BC204" s="516"/>
      <c r="BD204" s="516"/>
      <c r="BE204" s="516"/>
      <c r="BF204" s="516"/>
      <c r="BG204" s="516"/>
      <c r="BH204" s="516"/>
      <c r="BI204" s="516"/>
      <c r="BJ204" s="516"/>
      <c r="BK204" s="516"/>
      <c r="BL204" s="516"/>
      <c r="BM204" s="516"/>
      <c r="BN204" s="516"/>
      <c r="BO204" s="516"/>
      <c r="BP204" s="516"/>
      <c r="BQ204" s="516"/>
      <c r="BR204" s="516"/>
      <c r="BS204" s="516"/>
      <c r="BT204" s="516"/>
      <c r="BU204" s="516"/>
      <c r="BV204" s="516"/>
      <c r="BW204" s="516"/>
      <c r="BX204" s="516"/>
      <c r="BY204" s="516"/>
      <c r="BZ204" s="516"/>
      <c r="CA204" s="516"/>
      <c r="CB204" s="516"/>
      <c r="CC204" s="516"/>
      <c r="CD204" s="516"/>
      <c r="CE204" s="516"/>
      <c r="CF204" s="516"/>
      <c r="CG204" s="516"/>
      <c r="CH204" s="516"/>
      <c r="CI204" s="516"/>
    </row>
    <row r="205" spans="2:87" ht="6.75" customHeight="1">
      <c r="B205" s="516"/>
      <c r="C205" s="516"/>
      <c r="D205" s="516"/>
      <c r="E205" s="516"/>
      <c r="F205" s="516"/>
      <c r="G205" s="516"/>
      <c r="H205" s="516"/>
      <c r="I205" s="516"/>
      <c r="J205" s="516"/>
      <c r="K205" s="516"/>
      <c r="L205" s="516"/>
      <c r="M205" s="516"/>
      <c r="N205" s="516"/>
      <c r="O205" s="516"/>
      <c r="P205" s="516"/>
      <c r="Q205" s="516"/>
      <c r="R205" s="516"/>
      <c r="S205" s="516"/>
      <c r="T205" s="516"/>
      <c r="U205" s="516"/>
      <c r="V205" s="516"/>
      <c r="W205" s="516"/>
      <c r="X205" s="516"/>
      <c r="Y205" s="516"/>
      <c r="Z205" s="516"/>
      <c r="AA205" s="516"/>
      <c r="AB205" s="516"/>
      <c r="AC205" s="516"/>
      <c r="AD205" s="516"/>
      <c r="AE205" s="516"/>
      <c r="AF205" s="516"/>
      <c r="AG205" s="516"/>
      <c r="AH205" s="516"/>
      <c r="AI205" s="516"/>
      <c r="AJ205" s="516"/>
      <c r="AK205" s="516"/>
      <c r="AL205" s="516"/>
      <c r="AM205" s="516"/>
      <c r="AN205" s="516"/>
      <c r="AO205" s="516"/>
      <c r="AP205" s="516"/>
      <c r="AQ205" s="516"/>
      <c r="AR205" s="516"/>
      <c r="AS205" s="516"/>
      <c r="AT205" s="516"/>
      <c r="AU205" s="516"/>
      <c r="AV205" s="516"/>
      <c r="AW205" s="516"/>
      <c r="AX205" s="516"/>
      <c r="AY205" s="516"/>
      <c r="AZ205" s="516"/>
      <c r="BA205" s="516"/>
      <c r="BB205" s="516"/>
      <c r="BC205" s="516"/>
      <c r="BD205" s="516"/>
      <c r="BE205" s="516"/>
      <c r="BF205" s="516"/>
      <c r="BG205" s="516"/>
      <c r="BH205" s="516"/>
      <c r="BI205" s="516"/>
      <c r="BJ205" s="516"/>
      <c r="BK205" s="516"/>
      <c r="BL205" s="516"/>
      <c r="BM205" s="516"/>
      <c r="BN205" s="516"/>
      <c r="BO205" s="516"/>
      <c r="BP205" s="516"/>
      <c r="BQ205" s="516"/>
      <c r="BR205" s="516"/>
      <c r="BS205" s="516"/>
      <c r="BT205" s="516"/>
      <c r="BU205" s="516"/>
      <c r="BV205" s="516"/>
      <c r="BW205" s="516"/>
      <c r="BX205" s="516"/>
      <c r="BY205" s="516"/>
      <c r="BZ205" s="516"/>
      <c r="CA205" s="516"/>
      <c r="CB205" s="516"/>
      <c r="CC205" s="516"/>
      <c r="CD205" s="516"/>
      <c r="CE205" s="516"/>
      <c r="CF205" s="516"/>
      <c r="CG205" s="516"/>
      <c r="CH205" s="516"/>
      <c r="CI205" s="516"/>
    </row>
    <row r="206" spans="2:87" ht="77.25" customHeight="1">
      <c r="B206" s="516" t="s">
        <v>512</v>
      </c>
      <c r="C206" s="516"/>
      <c r="D206" s="516"/>
      <c r="E206" s="516"/>
      <c r="F206" s="516"/>
      <c r="G206" s="516"/>
      <c r="H206" s="516"/>
      <c r="I206" s="516"/>
      <c r="J206" s="516"/>
      <c r="K206" s="516"/>
      <c r="L206" s="516"/>
      <c r="M206" s="516"/>
      <c r="N206" s="516"/>
      <c r="O206" s="516"/>
      <c r="P206" s="516"/>
      <c r="Q206" s="516"/>
      <c r="R206" s="516"/>
      <c r="S206" s="516"/>
      <c r="T206" s="516"/>
      <c r="U206" s="516"/>
      <c r="V206" s="516"/>
      <c r="W206" s="516"/>
      <c r="X206" s="516"/>
      <c r="Y206" s="516"/>
      <c r="Z206" s="516"/>
      <c r="AA206" s="516"/>
      <c r="AB206" s="516"/>
      <c r="AC206" s="516"/>
      <c r="AD206" s="516"/>
      <c r="AE206" s="516"/>
      <c r="AF206" s="516"/>
      <c r="AG206" s="516"/>
      <c r="AH206" s="516"/>
      <c r="AI206" s="516"/>
      <c r="AJ206" s="516"/>
      <c r="AK206" s="516"/>
      <c r="AL206" s="516"/>
      <c r="AM206" s="516"/>
      <c r="AN206" s="516"/>
      <c r="AO206" s="516"/>
      <c r="AP206" s="516"/>
      <c r="AQ206" s="516"/>
      <c r="AR206" s="516"/>
      <c r="AS206" s="516"/>
      <c r="AT206" s="516"/>
      <c r="AU206" s="516"/>
      <c r="AV206" s="516"/>
      <c r="AW206" s="516"/>
      <c r="AX206" s="516"/>
      <c r="AY206" s="516"/>
      <c r="AZ206" s="516"/>
      <c r="BA206" s="516"/>
      <c r="BB206" s="516"/>
      <c r="BC206" s="516"/>
      <c r="BD206" s="516"/>
      <c r="BE206" s="516"/>
      <c r="BF206" s="516"/>
      <c r="BG206" s="516"/>
      <c r="BH206" s="516"/>
      <c r="BI206" s="516"/>
      <c r="BJ206" s="516"/>
      <c r="BK206" s="516"/>
      <c r="BL206" s="516"/>
      <c r="BM206" s="516"/>
      <c r="BN206" s="516"/>
      <c r="BO206" s="516"/>
      <c r="BP206" s="516"/>
      <c r="BQ206" s="516"/>
      <c r="BR206" s="516"/>
      <c r="BS206" s="516"/>
      <c r="BT206" s="516"/>
      <c r="BU206" s="516"/>
      <c r="BV206" s="516"/>
      <c r="BW206" s="516"/>
      <c r="BX206" s="516"/>
      <c r="BY206" s="516"/>
      <c r="BZ206" s="516"/>
      <c r="CA206" s="516"/>
      <c r="CB206" s="516"/>
      <c r="CC206" s="516"/>
      <c r="CD206" s="516"/>
      <c r="CE206" s="516"/>
      <c r="CF206" s="516"/>
      <c r="CG206" s="516"/>
      <c r="CH206" s="516"/>
      <c r="CI206" s="516"/>
    </row>
    <row r="207" spans="2:87" ht="6.75" customHeight="1">
      <c r="B207" s="516"/>
      <c r="C207" s="516"/>
      <c r="D207" s="516"/>
      <c r="E207" s="516"/>
      <c r="F207" s="516"/>
      <c r="G207" s="516"/>
      <c r="H207" s="516"/>
      <c r="I207" s="516"/>
      <c r="J207" s="516"/>
      <c r="K207" s="516"/>
      <c r="L207" s="516"/>
      <c r="M207" s="516"/>
      <c r="N207" s="516"/>
      <c r="O207" s="516"/>
      <c r="P207" s="516"/>
      <c r="Q207" s="516"/>
      <c r="R207" s="516"/>
      <c r="S207" s="516"/>
      <c r="T207" s="516"/>
      <c r="U207" s="516"/>
      <c r="V207" s="516"/>
      <c r="W207" s="516"/>
      <c r="X207" s="516"/>
      <c r="Y207" s="516"/>
      <c r="Z207" s="516"/>
      <c r="AA207" s="516"/>
      <c r="AB207" s="516"/>
      <c r="AC207" s="516"/>
      <c r="AD207" s="516"/>
      <c r="AE207" s="516"/>
      <c r="AF207" s="516"/>
      <c r="AG207" s="516"/>
      <c r="AH207" s="516"/>
      <c r="AI207" s="516"/>
      <c r="AJ207" s="516"/>
      <c r="AK207" s="516"/>
      <c r="AL207" s="516"/>
      <c r="AM207" s="516"/>
      <c r="AN207" s="516"/>
      <c r="AO207" s="516"/>
      <c r="AP207" s="516"/>
      <c r="AQ207" s="516"/>
      <c r="AR207" s="516"/>
      <c r="AS207" s="516"/>
      <c r="AT207" s="516"/>
      <c r="AU207" s="516"/>
      <c r="AV207" s="516"/>
      <c r="AW207" s="516"/>
      <c r="AX207" s="516"/>
      <c r="AY207" s="516"/>
      <c r="AZ207" s="516"/>
      <c r="BA207" s="516"/>
      <c r="BB207" s="516"/>
      <c r="BC207" s="516"/>
      <c r="BD207" s="516"/>
      <c r="BE207" s="516"/>
      <c r="BF207" s="516"/>
      <c r="BG207" s="516"/>
      <c r="BH207" s="516"/>
      <c r="BI207" s="516"/>
      <c r="BJ207" s="516"/>
      <c r="BK207" s="516"/>
      <c r="BL207" s="516"/>
      <c r="BM207" s="516"/>
      <c r="BN207" s="516"/>
      <c r="BO207" s="516"/>
      <c r="BP207" s="516"/>
      <c r="BQ207" s="516"/>
      <c r="BR207" s="516"/>
      <c r="BS207" s="516"/>
      <c r="BT207" s="516"/>
      <c r="BU207" s="516"/>
      <c r="BV207" s="516"/>
      <c r="BW207" s="516"/>
      <c r="BX207" s="516"/>
      <c r="BY207" s="516"/>
      <c r="BZ207" s="516"/>
      <c r="CA207" s="516"/>
      <c r="CB207" s="516"/>
      <c r="CC207" s="516"/>
      <c r="CD207" s="516"/>
      <c r="CE207" s="516"/>
      <c r="CF207" s="516"/>
      <c r="CG207" s="516"/>
      <c r="CH207" s="516"/>
      <c r="CI207" s="516"/>
    </row>
    <row r="208" spans="2:87" ht="54" customHeight="1">
      <c r="B208" s="516" t="s">
        <v>488</v>
      </c>
      <c r="C208" s="516"/>
      <c r="D208" s="516"/>
      <c r="E208" s="516"/>
      <c r="F208" s="516"/>
      <c r="G208" s="516"/>
      <c r="H208" s="516"/>
      <c r="I208" s="516"/>
      <c r="J208" s="516"/>
      <c r="K208" s="516"/>
      <c r="L208" s="516"/>
      <c r="M208" s="516"/>
      <c r="N208" s="516"/>
      <c r="O208" s="516"/>
      <c r="P208" s="516"/>
      <c r="Q208" s="516"/>
      <c r="R208" s="516"/>
      <c r="S208" s="516"/>
      <c r="T208" s="516"/>
      <c r="U208" s="516"/>
      <c r="V208" s="516"/>
      <c r="W208" s="516"/>
      <c r="X208" s="516"/>
      <c r="Y208" s="516"/>
      <c r="Z208" s="516"/>
      <c r="AA208" s="516"/>
      <c r="AB208" s="516"/>
      <c r="AC208" s="516"/>
      <c r="AD208" s="516"/>
      <c r="AE208" s="516"/>
      <c r="AF208" s="516"/>
      <c r="AG208" s="516"/>
      <c r="AH208" s="516"/>
      <c r="AI208" s="516"/>
      <c r="AJ208" s="516"/>
      <c r="AK208" s="516"/>
      <c r="AL208" s="516"/>
      <c r="AM208" s="516"/>
      <c r="AN208" s="516"/>
      <c r="AO208" s="516"/>
      <c r="AP208" s="516"/>
      <c r="AQ208" s="516"/>
      <c r="AR208" s="516"/>
      <c r="AS208" s="516"/>
      <c r="AT208" s="516"/>
      <c r="AU208" s="516"/>
      <c r="AV208" s="516"/>
      <c r="AW208" s="516"/>
      <c r="AX208" s="516"/>
      <c r="AY208" s="516"/>
      <c r="AZ208" s="516"/>
      <c r="BA208" s="516"/>
      <c r="BB208" s="516"/>
      <c r="BC208" s="516"/>
      <c r="BD208" s="516"/>
      <c r="BE208" s="516"/>
      <c r="BF208" s="516"/>
      <c r="BG208" s="516"/>
      <c r="BH208" s="516"/>
      <c r="BI208" s="516"/>
      <c r="BJ208" s="516"/>
      <c r="BK208" s="516"/>
      <c r="BL208" s="516"/>
      <c r="BM208" s="516"/>
      <c r="BN208" s="516"/>
      <c r="BO208" s="516"/>
      <c r="BP208" s="516"/>
      <c r="BQ208" s="516"/>
      <c r="BR208" s="516"/>
      <c r="BS208" s="516"/>
      <c r="BT208" s="516"/>
      <c r="BU208" s="516"/>
      <c r="BV208" s="516"/>
      <c r="BW208" s="516"/>
      <c r="BX208" s="516"/>
      <c r="BY208" s="516"/>
      <c r="BZ208" s="516"/>
      <c r="CA208" s="516"/>
      <c r="CB208" s="516"/>
      <c r="CC208" s="516"/>
      <c r="CD208" s="516"/>
      <c r="CE208" s="516"/>
      <c r="CF208" s="516"/>
      <c r="CG208" s="516"/>
      <c r="CH208" s="516"/>
      <c r="CI208" s="516"/>
    </row>
    <row r="209" spans="1:89" ht="15.75" customHeight="1">
      <c r="B209" s="539" t="s">
        <v>588</v>
      </c>
      <c r="C209" s="539"/>
      <c r="D209" s="539"/>
      <c r="E209" s="539"/>
      <c r="F209" s="539"/>
      <c r="G209" s="539"/>
      <c r="H209" s="539"/>
      <c r="I209" s="539"/>
      <c r="J209" s="539"/>
      <c r="K209" s="539"/>
      <c r="L209" s="539"/>
      <c r="M209" s="539"/>
      <c r="N209" s="539"/>
      <c r="O209" s="539"/>
      <c r="P209" s="539"/>
      <c r="Q209" s="539"/>
      <c r="R209" s="539"/>
      <c r="S209" s="539"/>
      <c r="T209" s="539"/>
      <c r="U209" s="539"/>
      <c r="V209" s="539"/>
      <c r="W209" s="539"/>
      <c r="X209" s="539"/>
      <c r="Y209" s="539"/>
      <c r="Z209" s="539"/>
      <c r="AA209" s="539"/>
      <c r="AB209" s="539"/>
      <c r="AC209" s="539"/>
      <c r="AD209" s="539"/>
      <c r="AE209" s="539"/>
      <c r="AF209" s="539"/>
      <c r="AG209" s="539"/>
      <c r="AH209" s="539"/>
      <c r="AI209" s="539"/>
      <c r="AJ209" s="539"/>
      <c r="AK209" s="539"/>
      <c r="AL209" s="539"/>
      <c r="AM209" s="539"/>
      <c r="AN209" s="539"/>
      <c r="AO209" s="539"/>
      <c r="AP209" s="539"/>
      <c r="AQ209" s="539"/>
      <c r="AR209" s="539"/>
      <c r="AS209" s="539"/>
      <c r="AT209" s="539"/>
      <c r="AU209" s="539"/>
      <c r="AV209" s="539"/>
      <c r="AW209" s="539"/>
      <c r="AX209" s="539"/>
      <c r="AY209" s="539"/>
      <c r="AZ209" s="539"/>
      <c r="BA209" s="539"/>
      <c r="BB209" s="539"/>
      <c r="BC209" s="539"/>
      <c r="BD209" s="539"/>
      <c r="BE209" s="539"/>
      <c r="BF209" s="539"/>
      <c r="BG209" s="539"/>
      <c r="BH209" s="539"/>
      <c r="BI209" s="539"/>
      <c r="BJ209" s="539"/>
      <c r="BK209" s="539"/>
      <c r="BL209" s="539"/>
      <c r="BM209" s="539"/>
      <c r="BN209" s="539"/>
      <c r="BO209" s="539"/>
      <c r="BP209" s="539"/>
      <c r="BQ209" s="539"/>
      <c r="BR209" s="539"/>
      <c r="BS209" s="539"/>
      <c r="BT209" s="539"/>
      <c r="BU209" s="539"/>
      <c r="BV209" s="539"/>
      <c r="BW209" s="539"/>
      <c r="BX209" s="539"/>
      <c r="BY209" s="539"/>
      <c r="BZ209" s="539"/>
      <c r="CA209" s="539"/>
      <c r="CB209" s="539"/>
      <c r="CC209" s="539"/>
      <c r="CD209" s="539"/>
      <c r="CE209" s="539"/>
      <c r="CF209" s="539"/>
      <c r="CG209" s="539"/>
      <c r="CH209" s="539"/>
      <c r="CI209" s="539"/>
    </row>
    <row r="210" spans="1:89" ht="15.75" customHeight="1">
      <c r="B210" s="539" t="s">
        <v>589</v>
      </c>
      <c r="C210" s="539"/>
      <c r="D210" s="539"/>
      <c r="E210" s="539"/>
      <c r="F210" s="539"/>
      <c r="G210" s="539"/>
      <c r="H210" s="539"/>
      <c r="I210" s="539"/>
      <c r="J210" s="539"/>
      <c r="K210" s="539"/>
      <c r="L210" s="539"/>
      <c r="M210" s="539"/>
      <c r="N210" s="539"/>
      <c r="O210" s="539"/>
      <c r="P210" s="539"/>
      <c r="Q210" s="539"/>
      <c r="R210" s="539"/>
      <c r="S210" s="539"/>
      <c r="T210" s="539"/>
      <c r="U210" s="539"/>
      <c r="V210" s="539"/>
      <c r="W210" s="539"/>
      <c r="X210" s="539"/>
      <c r="Y210" s="539"/>
      <c r="Z210" s="539"/>
      <c r="AA210" s="539"/>
      <c r="AB210" s="539"/>
      <c r="AC210" s="539"/>
      <c r="AD210" s="539"/>
      <c r="AE210" s="539"/>
      <c r="AF210" s="539"/>
      <c r="AG210" s="539"/>
      <c r="AH210" s="539"/>
      <c r="AI210" s="539"/>
      <c r="AJ210" s="539"/>
      <c r="AK210" s="539"/>
      <c r="AL210" s="539"/>
      <c r="AM210" s="539"/>
      <c r="AN210" s="539"/>
      <c r="AO210" s="539"/>
      <c r="AP210" s="539"/>
      <c r="AQ210" s="539"/>
      <c r="AR210" s="539"/>
      <c r="AS210" s="539"/>
      <c r="AT210" s="539"/>
      <c r="AU210" s="539"/>
      <c r="AV210" s="539"/>
      <c r="AW210" s="539"/>
      <c r="AX210" s="539"/>
      <c r="AY210" s="539"/>
      <c r="AZ210" s="539"/>
      <c r="BA210" s="539"/>
      <c r="BB210" s="539"/>
      <c r="BC210" s="539"/>
      <c r="BD210" s="539"/>
      <c r="BE210" s="539"/>
      <c r="BF210" s="539"/>
      <c r="BG210" s="539"/>
      <c r="BH210" s="539"/>
      <c r="BI210" s="539"/>
      <c r="BJ210" s="539"/>
      <c r="BK210" s="539"/>
      <c r="BL210" s="539"/>
      <c r="BM210" s="539"/>
      <c r="BN210" s="539"/>
      <c r="BO210" s="539"/>
      <c r="BP210" s="539"/>
      <c r="BQ210" s="539"/>
      <c r="BR210" s="539"/>
      <c r="BS210" s="539"/>
      <c r="BT210" s="539"/>
      <c r="BU210" s="539"/>
      <c r="BV210" s="539"/>
      <c r="BW210" s="539"/>
      <c r="BX210" s="539"/>
      <c r="BY210" s="539"/>
      <c r="BZ210" s="539"/>
      <c r="CA210" s="539"/>
      <c r="CB210" s="539"/>
      <c r="CC210" s="539"/>
      <c r="CD210" s="539"/>
      <c r="CE210" s="539"/>
      <c r="CF210" s="539"/>
      <c r="CG210" s="539"/>
      <c r="CH210" s="539"/>
      <c r="CI210" s="539"/>
    </row>
    <row r="211" spans="1:89" ht="6.75" customHeight="1">
      <c r="B211" s="516"/>
      <c r="C211" s="516"/>
      <c r="D211" s="516"/>
      <c r="E211" s="516"/>
      <c r="F211" s="516"/>
      <c r="G211" s="516"/>
      <c r="H211" s="516"/>
      <c r="I211" s="516"/>
      <c r="J211" s="516"/>
      <c r="K211" s="516"/>
      <c r="L211" s="516"/>
      <c r="M211" s="516"/>
      <c r="N211" s="516"/>
      <c r="O211" s="516"/>
      <c r="P211" s="516"/>
      <c r="Q211" s="516"/>
      <c r="R211" s="516"/>
      <c r="S211" s="516"/>
      <c r="T211" s="516"/>
      <c r="U211" s="516"/>
      <c r="V211" s="516"/>
      <c r="W211" s="516"/>
      <c r="X211" s="516"/>
      <c r="Y211" s="516"/>
      <c r="Z211" s="516"/>
      <c r="AA211" s="516"/>
      <c r="AB211" s="516"/>
      <c r="AC211" s="516"/>
      <c r="AD211" s="516"/>
      <c r="AE211" s="516"/>
      <c r="AF211" s="516"/>
      <c r="AG211" s="516"/>
      <c r="AH211" s="516"/>
      <c r="AI211" s="516"/>
      <c r="AJ211" s="516"/>
      <c r="AK211" s="516"/>
      <c r="AL211" s="516"/>
      <c r="AM211" s="516"/>
      <c r="AN211" s="516"/>
      <c r="AO211" s="516"/>
      <c r="AP211" s="516"/>
      <c r="AQ211" s="516"/>
      <c r="AR211" s="516"/>
      <c r="AS211" s="516"/>
      <c r="AT211" s="516"/>
      <c r="AU211" s="516"/>
      <c r="AV211" s="516"/>
      <c r="AW211" s="516"/>
      <c r="AX211" s="516"/>
      <c r="AY211" s="516"/>
      <c r="AZ211" s="516"/>
      <c r="BA211" s="516"/>
      <c r="BB211" s="516"/>
      <c r="BC211" s="516"/>
      <c r="BD211" s="516"/>
      <c r="BE211" s="516"/>
      <c r="BF211" s="516"/>
      <c r="BG211" s="516"/>
      <c r="BH211" s="516"/>
      <c r="BI211" s="516"/>
      <c r="BJ211" s="516"/>
      <c r="BK211" s="516"/>
      <c r="BL211" s="516"/>
      <c r="BM211" s="516"/>
      <c r="BN211" s="516"/>
      <c r="BO211" s="516"/>
      <c r="BP211" s="516"/>
      <c r="BQ211" s="516"/>
      <c r="BR211" s="516"/>
      <c r="BS211" s="516"/>
      <c r="BT211" s="516"/>
      <c r="BU211" s="516"/>
      <c r="BV211" s="516"/>
      <c r="BW211" s="516"/>
      <c r="BX211" s="516"/>
      <c r="BY211" s="516"/>
      <c r="BZ211" s="516"/>
      <c r="CA211" s="516"/>
      <c r="CB211" s="516"/>
      <c r="CC211" s="516"/>
      <c r="CD211" s="516"/>
      <c r="CE211" s="516"/>
      <c r="CF211" s="516"/>
      <c r="CG211" s="516"/>
      <c r="CH211" s="516"/>
      <c r="CI211" s="516"/>
    </row>
    <row r="212" spans="1:89" ht="80.099999999999994" customHeight="1">
      <c r="B212" s="516" t="s">
        <v>684</v>
      </c>
      <c r="C212" s="516"/>
      <c r="D212" s="516"/>
      <c r="E212" s="516"/>
      <c r="F212" s="516"/>
      <c r="G212" s="516"/>
      <c r="H212" s="516"/>
      <c r="I212" s="516"/>
      <c r="J212" s="516"/>
      <c r="K212" s="516"/>
      <c r="L212" s="516"/>
      <c r="M212" s="516"/>
      <c r="N212" s="516"/>
      <c r="O212" s="516"/>
      <c r="P212" s="516"/>
      <c r="Q212" s="516"/>
      <c r="R212" s="516"/>
      <c r="S212" s="516"/>
      <c r="T212" s="516"/>
      <c r="U212" s="516"/>
      <c r="V212" s="516"/>
      <c r="W212" s="516"/>
      <c r="X212" s="516"/>
      <c r="Y212" s="516"/>
      <c r="Z212" s="516"/>
      <c r="AA212" s="516"/>
      <c r="AB212" s="516"/>
      <c r="AC212" s="516"/>
      <c r="AD212" s="516"/>
      <c r="AE212" s="516"/>
      <c r="AF212" s="516"/>
      <c r="AG212" s="516"/>
      <c r="AH212" s="516"/>
      <c r="AI212" s="516"/>
      <c r="AJ212" s="516"/>
      <c r="AK212" s="516"/>
      <c r="AL212" s="516"/>
      <c r="AM212" s="516"/>
      <c r="AN212" s="516"/>
      <c r="AO212" s="516"/>
      <c r="AP212" s="516"/>
      <c r="AQ212" s="516"/>
      <c r="AR212" s="516"/>
      <c r="AS212" s="516"/>
      <c r="AT212" s="516"/>
      <c r="AU212" s="516"/>
      <c r="AV212" s="516"/>
      <c r="AW212" s="516"/>
      <c r="AX212" s="516"/>
      <c r="AY212" s="516"/>
      <c r="AZ212" s="516"/>
      <c r="BA212" s="516"/>
      <c r="BB212" s="516"/>
      <c r="BC212" s="516"/>
      <c r="BD212" s="516"/>
      <c r="BE212" s="516"/>
      <c r="BF212" s="516"/>
      <c r="BG212" s="516"/>
      <c r="BH212" s="516"/>
      <c r="BI212" s="516"/>
      <c r="BJ212" s="516"/>
      <c r="BK212" s="516"/>
      <c r="BL212" s="516"/>
      <c r="BM212" s="516"/>
      <c r="BN212" s="516"/>
      <c r="BO212" s="516"/>
      <c r="BP212" s="516"/>
      <c r="BQ212" s="516"/>
      <c r="BR212" s="516"/>
      <c r="BS212" s="516"/>
      <c r="BT212" s="516"/>
      <c r="BU212" s="516"/>
      <c r="BV212" s="516"/>
      <c r="BW212" s="516"/>
      <c r="BX212" s="516"/>
      <c r="BY212" s="516"/>
      <c r="BZ212" s="516"/>
      <c r="CA212" s="516"/>
      <c r="CB212" s="516"/>
      <c r="CC212" s="516"/>
      <c r="CD212" s="516"/>
      <c r="CE212" s="516"/>
      <c r="CF212" s="516"/>
      <c r="CG212" s="516"/>
      <c r="CH212" s="516"/>
      <c r="CI212" s="516"/>
    </row>
    <row r="213" spans="1:89" ht="9" customHeight="1">
      <c r="B213" s="516"/>
      <c r="C213" s="516"/>
      <c r="D213" s="516"/>
      <c r="E213" s="516"/>
      <c r="F213" s="516"/>
      <c r="G213" s="516"/>
      <c r="H213" s="516"/>
      <c r="I213" s="516"/>
      <c r="J213" s="516"/>
      <c r="K213" s="516"/>
      <c r="L213" s="516"/>
      <c r="M213" s="516"/>
      <c r="N213" s="516"/>
      <c r="O213" s="516"/>
      <c r="P213" s="516"/>
      <c r="Q213" s="516"/>
      <c r="R213" s="516"/>
      <c r="S213" s="516"/>
      <c r="T213" s="516"/>
      <c r="U213" s="516"/>
      <c r="V213" s="516"/>
      <c r="W213" s="516"/>
      <c r="X213" s="516"/>
      <c r="Y213" s="516"/>
      <c r="Z213" s="516"/>
      <c r="AA213" s="516"/>
      <c r="AB213" s="516"/>
      <c r="AC213" s="516"/>
      <c r="AD213" s="516"/>
      <c r="AE213" s="516"/>
      <c r="AF213" s="516"/>
      <c r="AG213" s="516"/>
      <c r="AH213" s="516"/>
      <c r="AI213" s="516"/>
      <c r="AJ213" s="516"/>
      <c r="AK213" s="516"/>
      <c r="AL213" s="516"/>
      <c r="AM213" s="516"/>
      <c r="AN213" s="516"/>
      <c r="AO213" s="516"/>
      <c r="AP213" s="516"/>
      <c r="AQ213" s="516"/>
      <c r="AR213" s="516"/>
      <c r="AS213" s="516"/>
      <c r="AT213" s="516"/>
      <c r="AU213" s="516"/>
      <c r="AV213" s="516"/>
      <c r="AW213" s="516"/>
      <c r="AX213" s="516"/>
      <c r="AY213" s="516"/>
      <c r="AZ213" s="516"/>
      <c r="BA213" s="516"/>
      <c r="BB213" s="516"/>
      <c r="BC213" s="516"/>
      <c r="BD213" s="516"/>
      <c r="BE213" s="516"/>
      <c r="BF213" s="516"/>
      <c r="BG213" s="516"/>
      <c r="BH213" s="516"/>
      <c r="BI213" s="516"/>
      <c r="BJ213" s="516"/>
      <c r="BK213" s="516"/>
      <c r="BL213" s="516"/>
      <c r="BM213" s="516"/>
      <c r="BN213" s="516"/>
      <c r="BO213" s="516"/>
      <c r="BP213" s="516"/>
      <c r="BQ213" s="516"/>
      <c r="BR213" s="516"/>
      <c r="BS213" s="516"/>
      <c r="BT213" s="516"/>
      <c r="BU213" s="516"/>
      <c r="BV213" s="516"/>
      <c r="BW213" s="516"/>
      <c r="BX213" s="516"/>
      <c r="BY213" s="516"/>
      <c r="BZ213" s="516"/>
      <c r="CA213" s="516"/>
      <c r="CB213" s="516"/>
      <c r="CC213" s="516"/>
      <c r="CD213" s="516"/>
      <c r="CE213" s="516"/>
      <c r="CF213" s="516"/>
      <c r="CG213" s="516"/>
      <c r="CH213" s="516"/>
      <c r="CI213" s="516"/>
    </row>
    <row r="214" spans="1:89" ht="6" customHeight="1">
      <c r="B214" s="442"/>
      <c r="C214" s="442"/>
      <c r="D214" s="442"/>
      <c r="E214" s="442"/>
      <c r="F214" s="442"/>
      <c r="G214" s="442"/>
      <c r="H214" s="442"/>
      <c r="I214" s="442"/>
      <c r="J214" s="442"/>
      <c r="K214" s="442"/>
      <c r="L214" s="442"/>
      <c r="M214" s="442"/>
      <c r="N214" s="442"/>
      <c r="O214" s="442"/>
      <c r="P214" s="442"/>
      <c r="Q214" s="442"/>
      <c r="R214" s="442"/>
      <c r="S214" s="442"/>
      <c r="T214" s="442"/>
      <c r="U214" s="442"/>
      <c r="V214" s="442"/>
      <c r="W214" s="442"/>
      <c r="X214" s="442"/>
      <c r="Y214" s="442"/>
      <c r="Z214" s="442"/>
      <c r="AA214" s="442"/>
      <c r="AB214" s="442"/>
      <c r="AC214" s="442"/>
      <c r="AD214" s="442"/>
      <c r="AE214" s="442"/>
      <c r="AF214" s="442"/>
      <c r="AG214" s="442"/>
      <c r="AH214" s="442"/>
      <c r="AI214" s="442"/>
      <c r="AJ214" s="442"/>
      <c r="AK214" s="442"/>
      <c r="AL214" s="442"/>
      <c r="AM214" s="442"/>
      <c r="AN214" s="442"/>
      <c r="AO214" s="442"/>
      <c r="AP214" s="442"/>
      <c r="AQ214" s="442"/>
      <c r="AR214" s="442"/>
      <c r="AS214" s="442"/>
      <c r="AT214" s="442"/>
      <c r="AU214" s="442"/>
      <c r="AV214" s="442"/>
      <c r="AW214" s="442"/>
      <c r="AX214" s="442"/>
      <c r="AY214" s="442"/>
      <c r="AZ214" s="442"/>
      <c r="BA214" s="442"/>
      <c r="BB214" s="442"/>
      <c r="BC214" s="442"/>
      <c r="BD214" s="442"/>
      <c r="BE214" s="442"/>
      <c r="BF214" s="442"/>
      <c r="BG214" s="442"/>
      <c r="BH214" s="442"/>
      <c r="BI214" s="442"/>
      <c r="BJ214" s="442"/>
      <c r="BK214" s="442"/>
      <c r="BL214" s="442"/>
      <c r="BM214" s="442"/>
      <c r="BN214" s="442"/>
      <c r="BO214" s="442"/>
      <c r="BP214" s="442"/>
      <c r="BQ214" s="442"/>
      <c r="BR214" s="442"/>
      <c r="BS214" s="442"/>
      <c r="BT214" s="442"/>
      <c r="BU214" s="442"/>
      <c r="BV214" s="442"/>
      <c r="BW214" s="442"/>
      <c r="BX214" s="442"/>
      <c r="BY214" s="442"/>
      <c r="BZ214" s="442"/>
      <c r="CA214" s="442"/>
      <c r="CB214" s="442"/>
      <c r="CC214" s="442"/>
      <c r="CD214" s="442"/>
      <c r="CE214" s="442"/>
      <c r="CF214" s="442"/>
      <c r="CG214" s="442"/>
      <c r="CH214" s="442"/>
      <c r="CI214" s="442"/>
    </row>
    <row r="215" spans="1:89" ht="18" customHeight="1">
      <c r="A215" s="333" t="s">
        <v>131</v>
      </c>
      <c r="B215" s="333" t="s">
        <v>570</v>
      </c>
    </row>
    <row r="216" spans="1:89" ht="6" customHeight="1"/>
    <row r="217" spans="1:89" ht="12.75">
      <c r="B217" s="333" t="s">
        <v>571</v>
      </c>
    </row>
    <row r="218" spans="1:89" ht="3.75" customHeight="1"/>
    <row r="219" spans="1:89" ht="18" customHeight="1">
      <c r="B219" s="333" t="s">
        <v>489</v>
      </c>
    </row>
    <row r="220" spans="1:89" s="348" customFormat="1" ht="27" customHeight="1">
      <c r="B220" s="178"/>
      <c r="C220" s="552" t="s">
        <v>645</v>
      </c>
      <c r="D220" s="552"/>
      <c r="E220" s="552"/>
      <c r="F220" s="552"/>
      <c r="G220" s="552"/>
      <c r="H220" s="552"/>
      <c r="I220" s="552"/>
      <c r="J220" s="552"/>
      <c r="K220" s="552"/>
      <c r="L220" s="552"/>
      <c r="M220" s="552"/>
      <c r="N220" s="552"/>
      <c r="O220" s="552"/>
      <c r="P220" s="552"/>
      <c r="Q220" s="552"/>
      <c r="R220" s="552"/>
      <c r="S220" s="385"/>
      <c r="T220" s="552" t="s">
        <v>493</v>
      </c>
      <c r="U220" s="552"/>
      <c r="V220" s="552"/>
      <c r="W220" s="552"/>
      <c r="X220" s="552"/>
      <c r="Y220" s="552"/>
      <c r="Z220" s="552"/>
      <c r="AA220" s="552"/>
      <c r="AB220" s="552"/>
      <c r="AC220" s="552"/>
      <c r="AD220" s="552"/>
      <c r="AE220" s="552"/>
      <c r="AF220" s="552"/>
      <c r="AG220" s="552"/>
      <c r="AH220" s="552"/>
      <c r="AI220" s="552"/>
      <c r="AJ220" s="385"/>
      <c r="AK220" s="552" t="s">
        <v>481</v>
      </c>
      <c r="AL220" s="552"/>
      <c r="AM220" s="552"/>
      <c r="AN220" s="552"/>
      <c r="AO220" s="552"/>
      <c r="AP220" s="552"/>
      <c r="AQ220" s="552"/>
      <c r="AR220" s="552"/>
      <c r="AS220" s="552"/>
      <c r="AT220" s="552"/>
      <c r="AU220" s="552"/>
      <c r="AV220" s="552"/>
      <c r="AW220" s="552"/>
      <c r="AX220" s="552"/>
      <c r="AY220" s="552"/>
      <c r="AZ220" s="552"/>
      <c r="BA220" s="385"/>
      <c r="BB220" s="552" t="s">
        <v>494</v>
      </c>
      <c r="BC220" s="552"/>
      <c r="BD220" s="552"/>
      <c r="BE220" s="552"/>
      <c r="BF220" s="552"/>
      <c r="BG220" s="552"/>
      <c r="BH220" s="552"/>
      <c r="BI220" s="552"/>
      <c r="BJ220" s="552"/>
      <c r="BK220" s="552"/>
      <c r="BL220" s="552"/>
      <c r="BM220" s="552"/>
      <c r="BN220" s="552"/>
      <c r="BO220" s="552"/>
      <c r="BP220" s="552"/>
      <c r="BQ220" s="552"/>
      <c r="BR220" s="385"/>
      <c r="BS220" s="552" t="s">
        <v>646</v>
      </c>
      <c r="BT220" s="552"/>
      <c r="BU220" s="552"/>
      <c r="BV220" s="552"/>
      <c r="BW220" s="552"/>
      <c r="BX220" s="552"/>
      <c r="BY220" s="552"/>
      <c r="BZ220" s="552"/>
      <c r="CA220" s="552"/>
      <c r="CB220" s="552"/>
      <c r="CC220" s="552"/>
      <c r="CD220" s="552"/>
      <c r="CE220" s="552"/>
      <c r="CF220" s="552"/>
      <c r="CG220" s="552"/>
      <c r="CH220" s="552"/>
      <c r="CI220" s="552"/>
    </row>
    <row r="221" spans="1:89" s="404" customFormat="1" ht="27" customHeight="1">
      <c r="B221" s="405" t="s">
        <v>210</v>
      </c>
      <c r="C221" s="551">
        <v>85895860465</v>
      </c>
      <c r="D221" s="551"/>
      <c r="E221" s="551"/>
      <c r="F221" s="551"/>
      <c r="G221" s="551"/>
      <c r="H221" s="551"/>
      <c r="I221" s="551"/>
      <c r="J221" s="551"/>
      <c r="K221" s="551"/>
      <c r="L221" s="551"/>
      <c r="M221" s="551"/>
      <c r="N221" s="551"/>
      <c r="O221" s="551"/>
      <c r="P221" s="551"/>
      <c r="Q221" s="551"/>
      <c r="R221" s="551"/>
      <c r="S221" s="402"/>
      <c r="T221" s="551">
        <v>59943465532</v>
      </c>
      <c r="U221" s="551"/>
      <c r="V221" s="551"/>
      <c r="W221" s="551"/>
      <c r="X221" s="551"/>
      <c r="Y221" s="551"/>
      <c r="Z221" s="551"/>
      <c r="AA221" s="551"/>
      <c r="AB221" s="551"/>
      <c r="AC221" s="551"/>
      <c r="AD221" s="551"/>
      <c r="AE221" s="551"/>
      <c r="AF221" s="551"/>
      <c r="AG221" s="551"/>
      <c r="AH221" s="551"/>
      <c r="AI221" s="551"/>
      <c r="AJ221" s="402"/>
      <c r="AK221" s="551">
        <v>0</v>
      </c>
      <c r="AL221" s="551"/>
      <c r="AM221" s="551"/>
      <c r="AN221" s="551"/>
      <c r="AO221" s="551"/>
      <c r="AP221" s="551"/>
      <c r="AQ221" s="551"/>
      <c r="AR221" s="551"/>
      <c r="AS221" s="551"/>
      <c r="AT221" s="551"/>
      <c r="AU221" s="551"/>
      <c r="AV221" s="551"/>
      <c r="AW221" s="551"/>
      <c r="AX221" s="551"/>
      <c r="AY221" s="551"/>
      <c r="AZ221" s="551"/>
      <c r="BA221" s="402"/>
      <c r="BB221" s="551">
        <v>62477988190</v>
      </c>
      <c r="BC221" s="551"/>
      <c r="BD221" s="551"/>
      <c r="BE221" s="551"/>
      <c r="BF221" s="551"/>
      <c r="BG221" s="551"/>
      <c r="BH221" s="551"/>
      <c r="BI221" s="551"/>
      <c r="BJ221" s="551"/>
      <c r="BK221" s="551"/>
      <c r="BL221" s="551"/>
      <c r="BM221" s="551"/>
      <c r="BN221" s="551"/>
      <c r="BO221" s="551"/>
      <c r="BP221" s="551"/>
      <c r="BQ221" s="551"/>
      <c r="BR221" s="402"/>
      <c r="BS221" s="551">
        <v>83361337807</v>
      </c>
      <c r="BT221" s="551"/>
      <c r="BU221" s="551"/>
      <c r="BV221" s="551"/>
      <c r="BW221" s="551"/>
      <c r="BX221" s="551"/>
      <c r="BY221" s="551"/>
      <c r="BZ221" s="551"/>
      <c r="CA221" s="551"/>
      <c r="CB221" s="551"/>
      <c r="CC221" s="551"/>
      <c r="CD221" s="551"/>
      <c r="CE221" s="551"/>
      <c r="CF221" s="551"/>
      <c r="CG221" s="551"/>
      <c r="CH221" s="551"/>
      <c r="CI221" s="551"/>
      <c r="CJ221" s="440"/>
    </row>
    <row r="222" spans="1:89" s="404" customFormat="1" ht="27" customHeight="1">
      <c r="B222" s="405" t="s">
        <v>368</v>
      </c>
      <c r="C222" s="551">
        <v>2798800000</v>
      </c>
      <c r="D222" s="551"/>
      <c r="E222" s="551"/>
      <c r="F222" s="551"/>
      <c r="G222" s="551"/>
      <c r="H222" s="551"/>
      <c r="I222" s="551"/>
      <c r="J222" s="551"/>
      <c r="K222" s="551"/>
      <c r="L222" s="551"/>
      <c r="M222" s="551"/>
      <c r="N222" s="551"/>
      <c r="O222" s="551"/>
      <c r="P222" s="551"/>
      <c r="Q222" s="551"/>
      <c r="R222" s="551"/>
      <c r="S222" s="402"/>
      <c r="T222" s="551">
        <v>0</v>
      </c>
      <c r="U222" s="551"/>
      <c r="V222" s="551"/>
      <c r="W222" s="551"/>
      <c r="X222" s="551"/>
      <c r="Y222" s="551"/>
      <c r="Z222" s="551"/>
      <c r="AA222" s="551"/>
      <c r="AB222" s="551"/>
      <c r="AC222" s="551"/>
      <c r="AD222" s="551"/>
      <c r="AE222" s="551"/>
      <c r="AF222" s="551"/>
      <c r="AG222" s="551"/>
      <c r="AH222" s="551"/>
      <c r="AI222" s="551"/>
      <c r="AJ222" s="402"/>
      <c r="AK222" s="551">
        <v>1516356803</v>
      </c>
      <c r="AL222" s="551"/>
      <c r="AM222" s="551"/>
      <c r="AN222" s="551"/>
      <c r="AO222" s="551"/>
      <c r="AP222" s="551"/>
      <c r="AQ222" s="551"/>
      <c r="AR222" s="551"/>
      <c r="AS222" s="551"/>
      <c r="AT222" s="551"/>
      <c r="AU222" s="551"/>
      <c r="AV222" s="551"/>
      <c r="AW222" s="551"/>
      <c r="AX222" s="551"/>
      <c r="AY222" s="551"/>
      <c r="AZ222" s="551"/>
      <c r="BA222" s="402"/>
      <c r="BB222" s="551">
        <v>1324900000</v>
      </c>
      <c r="BC222" s="551"/>
      <c r="BD222" s="551"/>
      <c r="BE222" s="551"/>
      <c r="BF222" s="551"/>
      <c r="BG222" s="551"/>
      <c r="BH222" s="551"/>
      <c r="BI222" s="551"/>
      <c r="BJ222" s="551"/>
      <c r="BK222" s="551"/>
      <c r="BL222" s="551"/>
      <c r="BM222" s="551"/>
      <c r="BN222" s="551"/>
      <c r="BO222" s="551"/>
      <c r="BP222" s="551"/>
      <c r="BQ222" s="551"/>
      <c r="BR222" s="402"/>
      <c r="BS222" s="551">
        <v>2990256803</v>
      </c>
      <c r="BT222" s="551"/>
      <c r="BU222" s="551"/>
      <c r="BV222" s="551"/>
      <c r="BW222" s="551"/>
      <c r="BX222" s="551"/>
      <c r="BY222" s="551"/>
      <c r="BZ222" s="551"/>
      <c r="CA222" s="551"/>
      <c r="CB222" s="551"/>
      <c r="CC222" s="551"/>
      <c r="CD222" s="551"/>
      <c r="CE222" s="551"/>
      <c r="CF222" s="551"/>
      <c r="CG222" s="551"/>
      <c r="CH222" s="551"/>
      <c r="CI222" s="551"/>
      <c r="CJ222" s="440"/>
    </row>
    <row r="223" spans="1:89" s="404" customFormat="1" ht="27" customHeight="1">
      <c r="B223" s="405" t="s">
        <v>211</v>
      </c>
      <c r="C223" s="551">
        <v>2636369455</v>
      </c>
      <c r="D223" s="551"/>
      <c r="E223" s="551"/>
      <c r="F223" s="551"/>
      <c r="G223" s="551"/>
      <c r="H223" s="551"/>
      <c r="I223" s="551"/>
      <c r="J223" s="551"/>
      <c r="K223" s="551"/>
      <c r="L223" s="551"/>
      <c r="M223" s="551"/>
      <c r="N223" s="551"/>
      <c r="O223" s="551"/>
      <c r="P223" s="551"/>
      <c r="Q223" s="551"/>
      <c r="R223" s="551"/>
      <c r="S223" s="402"/>
      <c r="T223" s="551">
        <v>0</v>
      </c>
      <c r="U223" s="551"/>
      <c r="V223" s="551"/>
      <c r="W223" s="551"/>
      <c r="X223" s="551"/>
      <c r="Y223" s="551"/>
      <c r="Z223" s="551"/>
      <c r="AA223" s="551"/>
      <c r="AB223" s="551"/>
      <c r="AC223" s="551"/>
      <c r="AD223" s="551"/>
      <c r="AE223" s="551"/>
      <c r="AF223" s="551"/>
      <c r="AG223" s="551"/>
      <c r="AH223" s="551"/>
      <c r="AI223" s="551"/>
      <c r="AJ223" s="402"/>
      <c r="AK223" s="551">
        <v>1256472860</v>
      </c>
      <c r="AL223" s="551"/>
      <c r="AM223" s="551"/>
      <c r="AN223" s="551"/>
      <c r="AO223" s="551"/>
      <c r="AP223" s="551"/>
      <c r="AQ223" s="551"/>
      <c r="AR223" s="551"/>
      <c r="AS223" s="551"/>
      <c r="AT223" s="551"/>
      <c r="AU223" s="551"/>
      <c r="AV223" s="551"/>
      <c r="AW223" s="551"/>
      <c r="AX223" s="551"/>
      <c r="AY223" s="551"/>
      <c r="AZ223" s="551"/>
      <c r="BA223" s="402"/>
      <c r="BB223" s="551">
        <v>1279089003</v>
      </c>
      <c r="BC223" s="551"/>
      <c r="BD223" s="551"/>
      <c r="BE223" s="551"/>
      <c r="BF223" s="551"/>
      <c r="BG223" s="551"/>
      <c r="BH223" s="551"/>
      <c r="BI223" s="551"/>
      <c r="BJ223" s="551"/>
      <c r="BK223" s="551"/>
      <c r="BL223" s="551"/>
      <c r="BM223" s="551"/>
      <c r="BN223" s="551"/>
      <c r="BO223" s="551"/>
      <c r="BP223" s="551"/>
      <c r="BQ223" s="551"/>
      <c r="BR223" s="402"/>
      <c r="BS223" s="551">
        <v>2613753312</v>
      </c>
      <c r="BT223" s="551"/>
      <c r="BU223" s="551"/>
      <c r="BV223" s="551"/>
      <c r="BW223" s="551"/>
      <c r="BX223" s="551"/>
      <c r="BY223" s="551"/>
      <c r="BZ223" s="551"/>
      <c r="CA223" s="551"/>
      <c r="CB223" s="551"/>
      <c r="CC223" s="551"/>
      <c r="CD223" s="551"/>
      <c r="CE223" s="551"/>
      <c r="CF223" s="551"/>
      <c r="CG223" s="551"/>
      <c r="CH223" s="551"/>
      <c r="CI223" s="551"/>
      <c r="CJ223" s="440"/>
    </row>
    <row r="224" spans="1:89" s="372" customFormat="1" ht="18" customHeight="1">
      <c r="B224" s="392" t="s">
        <v>194</v>
      </c>
      <c r="C224" s="530">
        <v>91331029920</v>
      </c>
      <c r="D224" s="530"/>
      <c r="E224" s="530"/>
      <c r="F224" s="530"/>
      <c r="G224" s="530"/>
      <c r="H224" s="530"/>
      <c r="I224" s="530"/>
      <c r="J224" s="530"/>
      <c r="K224" s="530"/>
      <c r="L224" s="530"/>
      <c r="M224" s="530"/>
      <c r="N224" s="530"/>
      <c r="O224" s="530"/>
      <c r="P224" s="530"/>
      <c r="Q224" s="530"/>
      <c r="R224" s="530"/>
      <c r="S224" s="376"/>
      <c r="T224" s="530">
        <v>59943465532</v>
      </c>
      <c r="U224" s="530"/>
      <c r="V224" s="530"/>
      <c r="W224" s="530"/>
      <c r="X224" s="530"/>
      <c r="Y224" s="530"/>
      <c r="Z224" s="530"/>
      <c r="AA224" s="530"/>
      <c r="AB224" s="530"/>
      <c r="AC224" s="530"/>
      <c r="AD224" s="530"/>
      <c r="AE224" s="530"/>
      <c r="AF224" s="530"/>
      <c r="AG224" s="530"/>
      <c r="AH224" s="530"/>
      <c r="AI224" s="530"/>
      <c r="AJ224" s="376"/>
      <c r="AK224" s="530">
        <v>2772829663</v>
      </c>
      <c r="AL224" s="530"/>
      <c r="AM224" s="530"/>
      <c r="AN224" s="530"/>
      <c r="AO224" s="530"/>
      <c r="AP224" s="530"/>
      <c r="AQ224" s="530"/>
      <c r="AR224" s="530"/>
      <c r="AS224" s="530"/>
      <c r="AT224" s="530"/>
      <c r="AU224" s="530"/>
      <c r="AV224" s="530"/>
      <c r="AW224" s="530"/>
      <c r="AX224" s="530"/>
      <c r="AY224" s="530"/>
      <c r="AZ224" s="530"/>
      <c r="BA224" s="376"/>
      <c r="BB224" s="530">
        <v>65081977193</v>
      </c>
      <c r="BC224" s="530"/>
      <c r="BD224" s="530"/>
      <c r="BE224" s="530"/>
      <c r="BF224" s="530"/>
      <c r="BG224" s="530"/>
      <c r="BH224" s="530"/>
      <c r="BI224" s="530"/>
      <c r="BJ224" s="530"/>
      <c r="BK224" s="530"/>
      <c r="BL224" s="530"/>
      <c r="BM224" s="530"/>
      <c r="BN224" s="530"/>
      <c r="BO224" s="530"/>
      <c r="BP224" s="530"/>
      <c r="BQ224" s="530"/>
      <c r="BR224" s="376"/>
      <c r="BS224" s="530">
        <v>88965347922</v>
      </c>
      <c r="BT224" s="530"/>
      <c r="BU224" s="530"/>
      <c r="BV224" s="530"/>
      <c r="BW224" s="530"/>
      <c r="BX224" s="530"/>
      <c r="BY224" s="530"/>
      <c r="BZ224" s="530"/>
      <c r="CA224" s="530"/>
      <c r="CB224" s="530"/>
      <c r="CC224" s="530"/>
      <c r="CD224" s="530"/>
      <c r="CE224" s="530"/>
      <c r="CF224" s="530"/>
      <c r="CG224" s="530"/>
      <c r="CH224" s="530"/>
      <c r="CI224" s="530"/>
      <c r="CJ224" s="463"/>
      <c r="CK224" s="439"/>
    </row>
    <row r="225" spans="2:89" ht="12.75"/>
    <row r="226" spans="2:89" ht="18" customHeight="1">
      <c r="B226" s="333" t="s">
        <v>572</v>
      </c>
    </row>
    <row r="227" spans="2:89" ht="18" customHeight="1">
      <c r="K227" s="531" t="s">
        <v>646</v>
      </c>
      <c r="L227" s="532"/>
      <c r="M227" s="532"/>
      <c r="N227" s="532"/>
      <c r="O227" s="532"/>
      <c r="P227" s="532"/>
      <c r="Q227" s="532"/>
      <c r="R227" s="532"/>
      <c r="S227" s="532"/>
      <c r="T227" s="532"/>
      <c r="U227" s="532"/>
      <c r="V227" s="532"/>
      <c r="W227" s="532"/>
      <c r="X227" s="532"/>
      <c r="Y227" s="532"/>
      <c r="Z227" s="532"/>
      <c r="AA227" s="532"/>
      <c r="AB227" s="532"/>
      <c r="AC227" s="532"/>
      <c r="AD227" s="532"/>
      <c r="AE227" s="532"/>
      <c r="AF227" s="532"/>
      <c r="AG227" s="532"/>
      <c r="AH227" s="532"/>
      <c r="AI227" s="532"/>
      <c r="AJ227" s="532"/>
      <c r="AK227" s="532"/>
      <c r="AL227" s="532"/>
      <c r="AM227" s="532"/>
      <c r="AN227" s="532"/>
      <c r="AO227" s="532"/>
      <c r="AP227" s="532"/>
      <c r="AQ227" s="532"/>
      <c r="AR227" s="532"/>
      <c r="AS227" s="532"/>
      <c r="AT227" s="532"/>
      <c r="AU227" s="532"/>
      <c r="AV227" s="532"/>
      <c r="AX227" s="531" t="s">
        <v>645</v>
      </c>
      <c r="AY227" s="532"/>
      <c r="AZ227" s="532"/>
      <c r="BA227" s="532"/>
      <c r="BB227" s="532"/>
      <c r="BC227" s="532"/>
      <c r="BD227" s="532"/>
      <c r="BE227" s="532"/>
      <c r="BF227" s="532"/>
      <c r="BG227" s="532"/>
      <c r="BH227" s="532"/>
      <c r="BI227" s="532"/>
      <c r="BJ227" s="532"/>
      <c r="BK227" s="532"/>
      <c r="BL227" s="532"/>
      <c r="BM227" s="532"/>
      <c r="BN227" s="532"/>
      <c r="BO227" s="532"/>
      <c r="BP227" s="532"/>
      <c r="BQ227" s="532"/>
      <c r="BR227" s="532"/>
      <c r="BS227" s="532"/>
      <c r="BT227" s="532"/>
      <c r="BU227" s="532"/>
      <c r="BV227" s="532"/>
      <c r="BW227" s="532"/>
      <c r="BX227" s="532"/>
      <c r="BY227" s="532"/>
      <c r="BZ227" s="532"/>
      <c r="CA227" s="532"/>
      <c r="CB227" s="532"/>
      <c r="CC227" s="532"/>
      <c r="CD227" s="532"/>
      <c r="CE227" s="532"/>
      <c r="CF227" s="532"/>
      <c r="CG227" s="532"/>
      <c r="CH227" s="532"/>
      <c r="CI227" s="532"/>
    </row>
    <row r="228" spans="2:89" ht="27" customHeight="1">
      <c r="K228" s="555" t="s">
        <v>229</v>
      </c>
      <c r="L228" s="555"/>
      <c r="M228" s="555"/>
      <c r="N228" s="555"/>
      <c r="O228" s="555"/>
      <c r="P228" s="555"/>
      <c r="Q228" s="555"/>
      <c r="R228" s="555"/>
      <c r="S228" s="555"/>
      <c r="T228" s="555"/>
      <c r="U228" s="555"/>
      <c r="V228" s="555"/>
      <c r="W228" s="555"/>
      <c r="X228" s="555"/>
      <c r="Y228" s="555"/>
      <c r="Z228" s="555"/>
      <c r="AA228" s="555"/>
      <c r="AB228" s="555"/>
      <c r="AC228" s="555"/>
      <c r="AD228" s="555" t="s">
        <v>573</v>
      </c>
      <c r="AE228" s="555"/>
      <c r="AF228" s="555"/>
      <c r="AG228" s="555"/>
      <c r="AH228" s="555"/>
      <c r="AI228" s="555"/>
      <c r="AJ228" s="555"/>
      <c r="AK228" s="555"/>
      <c r="AL228" s="555"/>
      <c r="AM228" s="555"/>
      <c r="AN228" s="555"/>
      <c r="AO228" s="555"/>
      <c r="AP228" s="555"/>
      <c r="AQ228" s="555"/>
      <c r="AR228" s="555"/>
      <c r="AS228" s="555"/>
      <c r="AT228" s="555"/>
      <c r="AU228" s="555"/>
      <c r="AV228" s="555"/>
      <c r="AW228" s="390"/>
      <c r="AX228" s="555" t="s">
        <v>229</v>
      </c>
      <c r="AY228" s="555"/>
      <c r="AZ228" s="555"/>
      <c r="BA228" s="555"/>
      <c r="BB228" s="555"/>
      <c r="BC228" s="555"/>
      <c r="BD228" s="555"/>
      <c r="BE228" s="555"/>
      <c r="BF228" s="555"/>
      <c r="BG228" s="555"/>
      <c r="BH228" s="555"/>
      <c r="BI228" s="555"/>
      <c r="BJ228" s="555"/>
      <c r="BK228" s="555"/>
      <c r="BL228" s="555"/>
      <c r="BM228" s="555"/>
      <c r="BN228" s="555"/>
      <c r="BO228" s="555"/>
      <c r="BP228" s="555"/>
      <c r="BQ228" s="555" t="s">
        <v>573</v>
      </c>
      <c r="BR228" s="555"/>
      <c r="BS228" s="555"/>
      <c r="BT228" s="555"/>
      <c r="BU228" s="555"/>
      <c r="BV228" s="555"/>
      <c r="BW228" s="555"/>
      <c r="BX228" s="555"/>
      <c r="BY228" s="555"/>
      <c r="BZ228" s="555"/>
      <c r="CA228" s="555"/>
      <c r="CB228" s="555"/>
      <c r="CC228" s="555"/>
      <c r="CD228" s="555"/>
      <c r="CE228" s="555"/>
      <c r="CF228" s="555"/>
      <c r="CG228" s="555"/>
      <c r="CH228" s="555"/>
      <c r="CI228" s="555"/>
    </row>
    <row r="229" spans="2:89" s="347" customFormat="1" ht="39.950000000000003" customHeight="1">
      <c r="B229" s="520" t="s">
        <v>369</v>
      </c>
      <c r="C229" s="520"/>
      <c r="D229" s="520"/>
      <c r="E229" s="520"/>
      <c r="F229" s="520"/>
      <c r="G229" s="520"/>
      <c r="H229" s="520"/>
      <c r="I229" s="520"/>
      <c r="J229" s="520"/>
      <c r="K229" s="554">
        <v>16669707316</v>
      </c>
      <c r="L229" s="554"/>
      <c r="M229" s="554"/>
      <c r="N229" s="554"/>
      <c r="O229" s="554"/>
      <c r="P229" s="554"/>
      <c r="Q229" s="554"/>
      <c r="R229" s="554"/>
      <c r="S229" s="554"/>
      <c r="T229" s="554"/>
      <c r="U229" s="554"/>
      <c r="V229" s="554"/>
      <c r="W229" s="554"/>
      <c r="X229" s="554"/>
      <c r="Y229" s="554"/>
      <c r="Z229" s="554"/>
      <c r="AA229" s="554"/>
      <c r="AB229" s="554"/>
      <c r="AC229" s="554"/>
      <c r="AD229" s="554">
        <v>16669707316</v>
      </c>
      <c r="AE229" s="554"/>
      <c r="AF229" s="554"/>
      <c r="AG229" s="554"/>
      <c r="AH229" s="554"/>
      <c r="AI229" s="554"/>
      <c r="AJ229" s="554"/>
      <c r="AK229" s="554"/>
      <c r="AL229" s="554"/>
      <c r="AM229" s="554"/>
      <c r="AN229" s="554"/>
      <c r="AO229" s="554"/>
      <c r="AP229" s="554"/>
      <c r="AQ229" s="554"/>
      <c r="AR229" s="554"/>
      <c r="AS229" s="554"/>
      <c r="AT229" s="554"/>
      <c r="AU229" s="554"/>
      <c r="AV229" s="554"/>
      <c r="AW229" s="389"/>
      <c r="AX229" s="554">
        <v>19442536979</v>
      </c>
      <c r="AY229" s="554"/>
      <c r="AZ229" s="554"/>
      <c r="BA229" s="554"/>
      <c r="BB229" s="554"/>
      <c r="BC229" s="554"/>
      <c r="BD229" s="554"/>
      <c r="BE229" s="554"/>
      <c r="BF229" s="554"/>
      <c r="BG229" s="554"/>
      <c r="BH229" s="554"/>
      <c r="BI229" s="554"/>
      <c r="BJ229" s="554"/>
      <c r="BK229" s="554"/>
      <c r="BL229" s="554"/>
      <c r="BM229" s="554"/>
      <c r="BN229" s="554"/>
      <c r="BO229" s="554"/>
      <c r="BP229" s="554"/>
      <c r="BQ229" s="554">
        <v>19442536979</v>
      </c>
      <c r="BR229" s="554"/>
      <c r="BS229" s="554"/>
      <c r="BT229" s="554"/>
      <c r="BU229" s="554"/>
      <c r="BV229" s="554"/>
      <c r="BW229" s="554"/>
      <c r="BX229" s="554"/>
      <c r="BY229" s="554"/>
      <c r="BZ229" s="554"/>
      <c r="CA229" s="554"/>
      <c r="CB229" s="554"/>
      <c r="CC229" s="554"/>
      <c r="CD229" s="554"/>
      <c r="CE229" s="554"/>
      <c r="CF229" s="554"/>
      <c r="CG229" s="554"/>
      <c r="CH229" s="554"/>
      <c r="CI229" s="554"/>
    </row>
    <row r="230" spans="2:89" s="347" customFormat="1" ht="18" customHeight="1">
      <c r="B230" s="556" t="s">
        <v>217</v>
      </c>
      <c r="C230" s="556"/>
      <c r="D230" s="556"/>
      <c r="E230" s="556"/>
      <c r="F230" s="556"/>
      <c r="G230" s="556"/>
      <c r="H230" s="556"/>
      <c r="I230" s="556"/>
      <c r="J230" s="556"/>
      <c r="K230" s="554">
        <v>16141200000</v>
      </c>
      <c r="L230" s="554"/>
      <c r="M230" s="554"/>
      <c r="N230" s="554"/>
      <c r="O230" s="554"/>
      <c r="P230" s="554"/>
      <c r="Q230" s="554"/>
      <c r="R230" s="554"/>
      <c r="S230" s="554"/>
      <c r="T230" s="554"/>
      <c r="U230" s="554"/>
      <c r="V230" s="554"/>
      <c r="W230" s="554"/>
      <c r="X230" s="554"/>
      <c r="Y230" s="554"/>
      <c r="Z230" s="554"/>
      <c r="AA230" s="554"/>
      <c r="AB230" s="554"/>
      <c r="AC230" s="554"/>
      <c r="AD230" s="554">
        <v>16141200000</v>
      </c>
      <c r="AE230" s="554"/>
      <c r="AF230" s="554"/>
      <c r="AG230" s="554"/>
      <c r="AH230" s="554"/>
      <c r="AI230" s="554"/>
      <c r="AJ230" s="554"/>
      <c r="AK230" s="554"/>
      <c r="AL230" s="554"/>
      <c r="AM230" s="554"/>
      <c r="AN230" s="554"/>
      <c r="AO230" s="554"/>
      <c r="AP230" s="554"/>
      <c r="AQ230" s="554"/>
      <c r="AR230" s="554"/>
      <c r="AS230" s="554"/>
      <c r="AT230" s="554"/>
      <c r="AU230" s="554"/>
      <c r="AV230" s="554"/>
      <c r="AW230" s="389"/>
      <c r="AX230" s="554">
        <v>17657556803</v>
      </c>
      <c r="AY230" s="554"/>
      <c r="AZ230" s="554"/>
      <c r="BA230" s="554"/>
      <c r="BB230" s="554"/>
      <c r="BC230" s="554"/>
      <c r="BD230" s="554"/>
      <c r="BE230" s="554"/>
      <c r="BF230" s="554"/>
      <c r="BG230" s="554"/>
      <c r="BH230" s="554"/>
      <c r="BI230" s="554"/>
      <c r="BJ230" s="554"/>
      <c r="BK230" s="554"/>
      <c r="BL230" s="554"/>
      <c r="BM230" s="554"/>
      <c r="BN230" s="554"/>
      <c r="BO230" s="554"/>
      <c r="BP230" s="554"/>
      <c r="BQ230" s="554">
        <v>17657556803</v>
      </c>
      <c r="BR230" s="554"/>
      <c r="BS230" s="554"/>
      <c r="BT230" s="554"/>
      <c r="BU230" s="554"/>
      <c r="BV230" s="554"/>
      <c r="BW230" s="554"/>
      <c r="BX230" s="554"/>
      <c r="BY230" s="554"/>
      <c r="BZ230" s="554"/>
      <c r="CA230" s="554"/>
      <c r="CB230" s="554"/>
      <c r="CC230" s="554"/>
      <c r="CD230" s="554"/>
      <c r="CE230" s="554"/>
      <c r="CF230" s="554"/>
      <c r="CG230" s="554"/>
      <c r="CH230" s="554"/>
      <c r="CI230" s="554"/>
    </row>
    <row r="231" spans="2:89" ht="40.5" customHeight="1">
      <c r="B231" s="518" t="s">
        <v>574</v>
      </c>
      <c r="C231" s="518"/>
      <c r="D231" s="518"/>
      <c r="E231" s="518"/>
      <c r="F231" s="518"/>
      <c r="G231" s="518"/>
      <c r="H231" s="518"/>
      <c r="I231" s="518"/>
      <c r="J231" s="518"/>
      <c r="K231" s="519">
        <v>16141200000</v>
      </c>
      <c r="L231" s="519"/>
      <c r="M231" s="519"/>
      <c r="N231" s="519"/>
      <c r="O231" s="519"/>
      <c r="P231" s="519"/>
      <c r="Q231" s="519"/>
      <c r="R231" s="519"/>
      <c r="S231" s="519"/>
      <c r="T231" s="519"/>
      <c r="U231" s="519"/>
      <c r="V231" s="519"/>
      <c r="W231" s="519"/>
      <c r="X231" s="519"/>
      <c r="Y231" s="519"/>
      <c r="Z231" s="519"/>
      <c r="AA231" s="519"/>
      <c r="AB231" s="519"/>
      <c r="AC231" s="519"/>
      <c r="AD231" s="519">
        <v>16141200000</v>
      </c>
      <c r="AE231" s="519"/>
      <c r="AF231" s="519"/>
      <c r="AG231" s="519"/>
      <c r="AH231" s="519"/>
      <c r="AI231" s="519"/>
      <c r="AJ231" s="519"/>
      <c r="AK231" s="519"/>
      <c r="AL231" s="519"/>
      <c r="AM231" s="519"/>
      <c r="AN231" s="519"/>
      <c r="AO231" s="519"/>
      <c r="AP231" s="519"/>
      <c r="AQ231" s="519"/>
      <c r="AR231" s="519"/>
      <c r="AS231" s="519"/>
      <c r="AT231" s="519"/>
      <c r="AU231" s="519"/>
      <c r="AV231" s="519"/>
      <c r="AW231" s="384"/>
      <c r="AX231" s="519">
        <v>17369000000</v>
      </c>
      <c r="AY231" s="519"/>
      <c r="AZ231" s="519"/>
      <c r="BA231" s="519"/>
      <c r="BB231" s="519"/>
      <c r="BC231" s="519"/>
      <c r="BD231" s="519"/>
      <c r="BE231" s="519"/>
      <c r="BF231" s="519"/>
      <c r="BG231" s="519"/>
      <c r="BH231" s="519"/>
      <c r="BI231" s="519"/>
      <c r="BJ231" s="519"/>
      <c r="BK231" s="519"/>
      <c r="BL231" s="519"/>
      <c r="BM231" s="519"/>
      <c r="BN231" s="519"/>
      <c r="BO231" s="519"/>
      <c r="BP231" s="519"/>
      <c r="BQ231" s="519">
        <v>17369000000</v>
      </c>
      <c r="BR231" s="519"/>
      <c r="BS231" s="519"/>
      <c r="BT231" s="519"/>
      <c r="BU231" s="519"/>
      <c r="BV231" s="519"/>
      <c r="BW231" s="519"/>
      <c r="BX231" s="519"/>
      <c r="BY231" s="519"/>
      <c r="BZ231" s="519"/>
      <c r="CA231" s="519"/>
      <c r="CB231" s="519"/>
      <c r="CC231" s="519"/>
      <c r="CD231" s="519"/>
      <c r="CE231" s="519"/>
      <c r="CF231" s="519"/>
      <c r="CG231" s="519"/>
      <c r="CH231" s="519"/>
      <c r="CI231" s="519"/>
    </row>
    <row r="232" spans="2:89" ht="27" customHeight="1">
      <c r="B232" s="518" t="s">
        <v>575</v>
      </c>
      <c r="C232" s="518"/>
      <c r="D232" s="518"/>
      <c r="E232" s="518"/>
      <c r="F232" s="518"/>
      <c r="G232" s="518"/>
      <c r="H232" s="518"/>
      <c r="I232" s="518"/>
      <c r="J232" s="518"/>
      <c r="K232" s="519">
        <v>0</v>
      </c>
      <c r="L232" s="519"/>
      <c r="M232" s="519"/>
      <c r="N232" s="519"/>
      <c r="O232" s="519"/>
      <c r="P232" s="519"/>
      <c r="Q232" s="519"/>
      <c r="R232" s="519"/>
      <c r="S232" s="519"/>
      <c r="T232" s="519"/>
      <c r="U232" s="519"/>
      <c r="V232" s="519"/>
      <c r="W232" s="519"/>
      <c r="X232" s="519"/>
      <c r="Y232" s="519"/>
      <c r="Z232" s="519"/>
      <c r="AA232" s="519"/>
      <c r="AB232" s="519"/>
      <c r="AC232" s="519"/>
      <c r="AD232" s="519">
        <v>0</v>
      </c>
      <c r="AE232" s="519"/>
      <c r="AF232" s="519"/>
      <c r="AG232" s="519"/>
      <c r="AH232" s="519"/>
      <c r="AI232" s="519"/>
      <c r="AJ232" s="519"/>
      <c r="AK232" s="519"/>
      <c r="AL232" s="519"/>
      <c r="AM232" s="519"/>
      <c r="AN232" s="519"/>
      <c r="AO232" s="519"/>
      <c r="AP232" s="519"/>
      <c r="AQ232" s="519"/>
      <c r="AR232" s="519"/>
      <c r="AS232" s="519"/>
      <c r="AT232" s="519"/>
      <c r="AU232" s="519"/>
      <c r="AV232" s="519"/>
      <c r="AW232" s="384"/>
      <c r="AX232" s="519">
        <v>288556803</v>
      </c>
      <c r="AY232" s="519"/>
      <c r="AZ232" s="519"/>
      <c r="BA232" s="519"/>
      <c r="BB232" s="519"/>
      <c r="BC232" s="519"/>
      <c r="BD232" s="519"/>
      <c r="BE232" s="519"/>
      <c r="BF232" s="519"/>
      <c r="BG232" s="519"/>
      <c r="BH232" s="519"/>
      <c r="BI232" s="519"/>
      <c r="BJ232" s="519"/>
      <c r="BK232" s="519"/>
      <c r="BL232" s="519"/>
      <c r="BM232" s="519"/>
      <c r="BN232" s="519"/>
      <c r="BO232" s="519"/>
      <c r="BP232" s="519"/>
      <c r="BQ232" s="519">
        <v>288556803</v>
      </c>
      <c r="BR232" s="519"/>
      <c r="BS232" s="519"/>
      <c r="BT232" s="519"/>
      <c r="BU232" s="519"/>
      <c r="BV232" s="519"/>
      <c r="BW232" s="519"/>
      <c r="BX232" s="519"/>
      <c r="BY232" s="519"/>
      <c r="BZ232" s="519"/>
      <c r="CA232" s="519"/>
      <c r="CB232" s="519"/>
      <c r="CC232" s="519"/>
      <c r="CD232" s="519"/>
      <c r="CE232" s="519"/>
      <c r="CF232" s="519"/>
      <c r="CG232" s="519"/>
      <c r="CH232" s="519"/>
      <c r="CI232" s="519"/>
      <c r="CJ232" s="391"/>
      <c r="CK232" s="391"/>
    </row>
    <row r="233" spans="2:89" s="347" customFormat="1" ht="18" customHeight="1">
      <c r="B233" s="553" t="s">
        <v>331</v>
      </c>
      <c r="C233" s="553"/>
      <c r="D233" s="553"/>
      <c r="E233" s="553"/>
      <c r="F233" s="553"/>
      <c r="G233" s="553"/>
      <c r="H233" s="553"/>
      <c r="I233" s="553"/>
      <c r="J233" s="553"/>
      <c r="K233" s="554">
        <v>528507316</v>
      </c>
      <c r="L233" s="554"/>
      <c r="M233" s="554"/>
      <c r="N233" s="554"/>
      <c r="O233" s="554"/>
      <c r="P233" s="554"/>
      <c r="Q233" s="554"/>
      <c r="R233" s="554"/>
      <c r="S233" s="554"/>
      <c r="T233" s="554"/>
      <c r="U233" s="554"/>
      <c r="V233" s="554"/>
      <c r="W233" s="554"/>
      <c r="X233" s="554"/>
      <c r="Y233" s="554"/>
      <c r="Z233" s="554"/>
      <c r="AA233" s="554"/>
      <c r="AB233" s="554"/>
      <c r="AC233" s="554"/>
      <c r="AD233" s="554">
        <v>528507316</v>
      </c>
      <c r="AE233" s="554"/>
      <c r="AF233" s="554"/>
      <c r="AG233" s="554"/>
      <c r="AH233" s="554"/>
      <c r="AI233" s="554"/>
      <c r="AJ233" s="554"/>
      <c r="AK233" s="554"/>
      <c r="AL233" s="554"/>
      <c r="AM233" s="554"/>
      <c r="AN233" s="554"/>
      <c r="AO233" s="554"/>
      <c r="AP233" s="554"/>
      <c r="AQ233" s="554"/>
      <c r="AR233" s="554"/>
      <c r="AS233" s="554"/>
      <c r="AT233" s="554"/>
      <c r="AU233" s="554"/>
      <c r="AV233" s="554"/>
      <c r="AW233" s="389"/>
      <c r="AX233" s="554">
        <v>1784980176</v>
      </c>
      <c r="AY233" s="554"/>
      <c r="AZ233" s="554"/>
      <c r="BA233" s="554"/>
      <c r="BB233" s="554"/>
      <c r="BC233" s="554"/>
      <c r="BD233" s="554"/>
      <c r="BE233" s="554"/>
      <c r="BF233" s="554"/>
      <c r="BG233" s="554"/>
      <c r="BH233" s="554"/>
      <c r="BI233" s="554"/>
      <c r="BJ233" s="554"/>
      <c r="BK233" s="554"/>
      <c r="BL233" s="554"/>
      <c r="BM233" s="554"/>
      <c r="BN233" s="554"/>
      <c r="BO233" s="554"/>
      <c r="BP233" s="554"/>
      <c r="BQ233" s="554">
        <v>1784980176</v>
      </c>
      <c r="BR233" s="554"/>
      <c r="BS233" s="554"/>
      <c r="BT233" s="554"/>
      <c r="BU233" s="554"/>
      <c r="BV233" s="554"/>
      <c r="BW233" s="554"/>
      <c r="BX233" s="554"/>
      <c r="BY233" s="554"/>
      <c r="BZ233" s="554"/>
      <c r="CA233" s="554"/>
      <c r="CB233" s="554"/>
      <c r="CC233" s="554"/>
      <c r="CD233" s="554"/>
      <c r="CE233" s="554"/>
      <c r="CF233" s="554"/>
      <c r="CG233" s="554"/>
      <c r="CH233" s="554"/>
      <c r="CI233" s="554"/>
    </row>
    <row r="234" spans="2:89" ht="27" customHeight="1">
      <c r="B234" s="518" t="s">
        <v>576</v>
      </c>
      <c r="C234" s="518"/>
      <c r="D234" s="518"/>
      <c r="E234" s="518"/>
      <c r="F234" s="518"/>
      <c r="G234" s="518"/>
      <c r="H234" s="518"/>
      <c r="I234" s="518"/>
      <c r="J234" s="518"/>
      <c r="K234" s="519">
        <v>528507316</v>
      </c>
      <c r="L234" s="519"/>
      <c r="M234" s="519"/>
      <c r="N234" s="519"/>
      <c r="O234" s="519"/>
      <c r="P234" s="519"/>
      <c r="Q234" s="519"/>
      <c r="R234" s="519"/>
      <c r="S234" s="519"/>
      <c r="T234" s="519"/>
      <c r="U234" s="519"/>
      <c r="V234" s="519"/>
      <c r="W234" s="519"/>
      <c r="X234" s="519"/>
      <c r="Y234" s="519"/>
      <c r="Z234" s="519"/>
      <c r="AA234" s="519"/>
      <c r="AB234" s="519"/>
      <c r="AC234" s="519"/>
      <c r="AD234" s="519">
        <v>528507316</v>
      </c>
      <c r="AE234" s="519"/>
      <c r="AF234" s="519"/>
      <c r="AG234" s="519"/>
      <c r="AH234" s="519"/>
      <c r="AI234" s="519"/>
      <c r="AJ234" s="519"/>
      <c r="AK234" s="519"/>
      <c r="AL234" s="519"/>
      <c r="AM234" s="519"/>
      <c r="AN234" s="519"/>
      <c r="AO234" s="519"/>
      <c r="AP234" s="519"/>
      <c r="AQ234" s="519"/>
      <c r="AR234" s="519"/>
      <c r="AS234" s="519"/>
      <c r="AT234" s="519"/>
      <c r="AU234" s="519"/>
      <c r="AV234" s="519"/>
      <c r="AW234" s="384"/>
      <c r="AX234" s="519">
        <v>1784980176</v>
      </c>
      <c r="AY234" s="519"/>
      <c r="AZ234" s="519"/>
      <c r="BA234" s="519"/>
      <c r="BB234" s="519"/>
      <c r="BC234" s="519"/>
      <c r="BD234" s="519"/>
      <c r="BE234" s="519"/>
      <c r="BF234" s="519"/>
      <c r="BG234" s="519"/>
      <c r="BH234" s="519"/>
      <c r="BI234" s="519"/>
      <c r="BJ234" s="519"/>
      <c r="BK234" s="519"/>
      <c r="BL234" s="519"/>
      <c r="BM234" s="519"/>
      <c r="BN234" s="519"/>
      <c r="BO234" s="519"/>
      <c r="BP234" s="519"/>
      <c r="BQ234" s="519">
        <v>1784980176</v>
      </c>
      <c r="BR234" s="519"/>
      <c r="BS234" s="519"/>
      <c r="BT234" s="519"/>
      <c r="BU234" s="519"/>
      <c r="BV234" s="519"/>
      <c r="BW234" s="519"/>
      <c r="BX234" s="519"/>
      <c r="BY234" s="519"/>
      <c r="BZ234" s="519"/>
      <c r="CA234" s="519"/>
      <c r="CB234" s="519"/>
      <c r="CC234" s="519"/>
      <c r="CD234" s="519"/>
      <c r="CE234" s="519"/>
      <c r="CF234" s="519"/>
      <c r="CG234" s="519"/>
      <c r="CH234" s="519"/>
      <c r="CI234" s="519"/>
      <c r="CJ234" s="391"/>
    </row>
    <row r="235" spans="2:89" ht="18" customHeight="1">
      <c r="B235" s="332" t="s">
        <v>194</v>
      </c>
      <c r="K235" s="521">
        <v>16669707316</v>
      </c>
      <c r="L235" s="521"/>
      <c r="M235" s="521"/>
      <c r="N235" s="521"/>
      <c r="O235" s="521"/>
      <c r="P235" s="521"/>
      <c r="Q235" s="521"/>
      <c r="R235" s="521"/>
      <c r="S235" s="521"/>
      <c r="T235" s="521"/>
      <c r="U235" s="521"/>
      <c r="V235" s="521"/>
      <c r="W235" s="521"/>
      <c r="X235" s="521"/>
      <c r="Y235" s="521"/>
      <c r="Z235" s="521"/>
      <c r="AA235" s="521"/>
      <c r="AB235" s="521"/>
      <c r="AC235" s="521"/>
      <c r="AD235" s="521">
        <v>16669707316</v>
      </c>
      <c r="AE235" s="521"/>
      <c r="AF235" s="521"/>
      <c r="AG235" s="521"/>
      <c r="AH235" s="521"/>
      <c r="AI235" s="521"/>
      <c r="AJ235" s="521"/>
      <c r="AK235" s="521"/>
      <c r="AL235" s="521"/>
      <c r="AM235" s="521"/>
      <c r="AN235" s="521"/>
      <c r="AO235" s="521"/>
      <c r="AP235" s="521"/>
      <c r="AQ235" s="521"/>
      <c r="AR235" s="521"/>
      <c r="AS235" s="521"/>
      <c r="AT235" s="521"/>
      <c r="AU235" s="521"/>
      <c r="AV235" s="521"/>
      <c r="AW235" s="350"/>
      <c r="AX235" s="521">
        <v>19442536979</v>
      </c>
      <c r="AY235" s="521"/>
      <c r="AZ235" s="521"/>
      <c r="BA235" s="521"/>
      <c r="BB235" s="521"/>
      <c r="BC235" s="521"/>
      <c r="BD235" s="521"/>
      <c r="BE235" s="521"/>
      <c r="BF235" s="521"/>
      <c r="BG235" s="521"/>
      <c r="BH235" s="521"/>
      <c r="BI235" s="521"/>
      <c r="BJ235" s="521"/>
      <c r="BK235" s="521"/>
      <c r="BL235" s="521"/>
      <c r="BM235" s="521"/>
      <c r="BN235" s="521"/>
      <c r="BO235" s="521"/>
      <c r="BP235" s="521"/>
      <c r="BQ235" s="521">
        <v>19442536979</v>
      </c>
      <c r="BR235" s="521"/>
      <c r="BS235" s="521"/>
      <c r="BT235" s="521"/>
      <c r="BU235" s="521"/>
      <c r="BV235" s="521"/>
      <c r="BW235" s="521"/>
      <c r="BX235" s="521"/>
      <c r="BY235" s="521"/>
      <c r="BZ235" s="521"/>
      <c r="CA235" s="521"/>
      <c r="CB235" s="521"/>
      <c r="CC235" s="521"/>
      <c r="CD235" s="521"/>
      <c r="CE235" s="521"/>
      <c r="CF235" s="521"/>
      <c r="CG235" s="521"/>
      <c r="CH235" s="521"/>
      <c r="CI235" s="521"/>
      <c r="CJ235" s="391"/>
      <c r="CK235" s="391"/>
    </row>
    <row r="236" spans="2:89" ht="9.75" customHeight="1"/>
    <row r="237" spans="2:89" ht="55.5" customHeight="1">
      <c r="B237" s="516" t="s">
        <v>656</v>
      </c>
      <c r="C237" s="516"/>
      <c r="D237" s="516"/>
      <c r="E237" s="516"/>
      <c r="F237" s="516"/>
      <c r="G237" s="516"/>
      <c r="H237" s="516"/>
      <c r="I237" s="516"/>
      <c r="J237" s="516"/>
      <c r="K237" s="516"/>
      <c r="L237" s="516"/>
      <c r="M237" s="516"/>
      <c r="N237" s="516"/>
      <c r="O237" s="516"/>
      <c r="P237" s="516"/>
      <c r="Q237" s="516"/>
      <c r="R237" s="516"/>
      <c r="S237" s="516"/>
      <c r="T237" s="516"/>
      <c r="U237" s="516"/>
      <c r="V237" s="516"/>
      <c r="W237" s="516"/>
      <c r="X237" s="516"/>
      <c r="Y237" s="516"/>
      <c r="Z237" s="516"/>
      <c r="AA237" s="516"/>
      <c r="AB237" s="516"/>
      <c r="AC237" s="516"/>
      <c r="AD237" s="516"/>
      <c r="AE237" s="516"/>
      <c r="AF237" s="516"/>
      <c r="AG237" s="516"/>
      <c r="AH237" s="516"/>
      <c r="AI237" s="516"/>
      <c r="AJ237" s="516"/>
      <c r="AK237" s="516"/>
      <c r="AL237" s="516"/>
      <c r="AM237" s="516"/>
      <c r="AN237" s="516"/>
      <c r="AO237" s="516"/>
      <c r="AP237" s="516"/>
      <c r="AQ237" s="516"/>
      <c r="AR237" s="516"/>
      <c r="AS237" s="516"/>
      <c r="AT237" s="516"/>
      <c r="AU237" s="516"/>
      <c r="AV237" s="516"/>
      <c r="AW237" s="516"/>
      <c r="AX237" s="516"/>
      <c r="AY237" s="516"/>
      <c r="AZ237" s="516"/>
      <c r="BA237" s="516"/>
      <c r="BB237" s="516"/>
      <c r="BC237" s="516"/>
      <c r="BD237" s="516"/>
      <c r="BE237" s="516"/>
      <c r="BF237" s="516"/>
      <c r="BG237" s="516"/>
      <c r="BH237" s="516"/>
      <c r="BI237" s="516"/>
      <c r="BJ237" s="516"/>
      <c r="BK237" s="516"/>
      <c r="BL237" s="516"/>
      <c r="BM237" s="516"/>
      <c r="BN237" s="516"/>
      <c r="BO237" s="516"/>
      <c r="BP237" s="516"/>
      <c r="BQ237" s="516"/>
      <c r="BR237" s="516"/>
      <c r="BS237" s="516"/>
      <c r="BT237" s="516"/>
      <c r="BU237" s="516"/>
      <c r="BV237" s="516"/>
      <c r="BW237" s="516"/>
      <c r="BX237" s="516"/>
      <c r="BY237" s="516"/>
      <c r="BZ237" s="516"/>
      <c r="CA237" s="516"/>
      <c r="CB237" s="516"/>
      <c r="CC237" s="516"/>
      <c r="CD237" s="516"/>
      <c r="CE237" s="516"/>
      <c r="CF237" s="516"/>
      <c r="CG237" s="516"/>
      <c r="CH237" s="516"/>
      <c r="CI237" s="516"/>
    </row>
    <row r="238" spans="2:89" ht="66.75" customHeight="1">
      <c r="B238" s="516" t="s">
        <v>685</v>
      </c>
      <c r="C238" s="516"/>
      <c r="D238" s="516"/>
      <c r="E238" s="516"/>
      <c r="F238" s="516"/>
      <c r="G238" s="516"/>
      <c r="H238" s="516"/>
      <c r="I238" s="516"/>
      <c r="J238" s="516"/>
      <c r="K238" s="516"/>
      <c r="L238" s="516"/>
      <c r="M238" s="516"/>
      <c r="N238" s="516"/>
      <c r="O238" s="516"/>
      <c r="P238" s="516"/>
      <c r="Q238" s="516"/>
      <c r="R238" s="516"/>
      <c r="S238" s="516"/>
      <c r="T238" s="516"/>
      <c r="U238" s="516"/>
      <c r="V238" s="516"/>
      <c r="W238" s="516"/>
      <c r="X238" s="516"/>
      <c r="Y238" s="516"/>
      <c r="Z238" s="516"/>
      <c r="AA238" s="516"/>
      <c r="AB238" s="516"/>
      <c r="AC238" s="516"/>
      <c r="AD238" s="516"/>
      <c r="AE238" s="516"/>
      <c r="AF238" s="516"/>
      <c r="AG238" s="516"/>
      <c r="AH238" s="516"/>
      <c r="AI238" s="516"/>
      <c r="AJ238" s="516"/>
      <c r="AK238" s="516"/>
      <c r="AL238" s="516"/>
      <c r="AM238" s="516"/>
      <c r="AN238" s="516"/>
      <c r="AO238" s="516"/>
      <c r="AP238" s="516"/>
      <c r="AQ238" s="516"/>
      <c r="AR238" s="516"/>
      <c r="AS238" s="516"/>
      <c r="AT238" s="516"/>
      <c r="AU238" s="516"/>
      <c r="AV238" s="516"/>
      <c r="AW238" s="516"/>
      <c r="AX238" s="516"/>
      <c r="AY238" s="516"/>
      <c r="AZ238" s="516"/>
      <c r="BA238" s="516"/>
      <c r="BB238" s="516"/>
      <c r="BC238" s="516"/>
      <c r="BD238" s="516"/>
      <c r="BE238" s="516"/>
      <c r="BF238" s="516"/>
      <c r="BG238" s="516"/>
      <c r="BH238" s="516"/>
      <c r="BI238" s="516"/>
      <c r="BJ238" s="516"/>
      <c r="BK238" s="516"/>
      <c r="BL238" s="516"/>
      <c r="BM238" s="516"/>
      <c r="BN238" s="516"/>
      <c r="BO238" s="516"/>
      <c r="BP238" s="516"/>
      <c r="BQ238" s="516"/>
      <c r="BR238" s="516"/>
      <c r="BS238" s="516"/>
      <c r="BT238" s="516"/>
      <c r="BU238" s="516"/>
      <c r="BV238" s="516"/>
      <c r="BW238" s="516"/>
      <c r="BX238" s="516"/>
      <c r="BY238" s="516"/>
      <c r="BZ238" s="516"/>
      <c r="CA238" s="516"/>
      <c r="CB238" s="516"/>
      <c r="CC238" s="516"/>
      <c r="CD238" s="516"/>
      <c r="CE238" s="516"/>
      <c r="CF238" s="516"/>
      <c r="CG238" s="516"/>
      <c r="CH238" s="516"/>
      <c r="CI238" s="516"/>
    </row>
    <row r="239" spans="2:89" ht="13.5" customHeight="1">
      <c r="B239" s="431"/>
      <c r="C239" s="431"/>
      <c r="D239" s="431"/>
      <c r="E239" s="431"/>
      <c r="F239" s="431"/>
      <c r="G239" s="431"/>
      <c r="H239" s="431"/>
      <c r="I239" s="431"/>
      <c r="J239" s="431"/>
      <c r="K239" s="431"/>
      <c r="L239" s="431"/>
      <c r="M239" s="431"/>
      <c r="N239" s="431"/>
      <c r="O239" s="431"/>
      <c r="P239" s="431"/>
      <c r="Q239" s="431"/>
      <c r="R239" s="431"/>
      <c r="S239" s="431"/>
      <c r="T239" s="431"/>
      <c r="U239" s="431"/>
      <c r="V239" s="431"/>
      <c r="W239" s="431"/>
      <c r="X239" s="431"/>
      <c r="Y239" s="431"/>
      <c r="Z239" s="431"/>
      <c r="AA239" s="431"/>
      <c r="AB239" s="431"/>
      <c r="AC239" s="431"/>
      <c r="AD239" s="431"/>
      <c r="AE239" s="431"/>
      <c r="AF239" s="431"/>
      <c r="AG239" s="431"/>
      <c r="AH239" s="431"/>
      <c r="AI239" s="431"/>
      <c r="AJ239" s="431"/>
      <c r="AK239" s="431"/>
      <c r="AL239" s="431"/>
      <c r="AM239" s="431"/>
      <c r="AN239" s="431"/>
      <c r="AO239" s="431"/>
      <c r="AP239" s="431"/>
      <c r="AQ239" s="431"/>
      <c r="AR239" s="431"/>
      <c r="AS239" s="431"/>
      <c r="AT239" s="431"/>
      <c r="AU239" s="431"/>
      <c r="AV239" s="431"/>
      <c r="AW239" s="431"/>
      <c r="AX239" s="431"/>
      <c r="AY239" s="431"/>
      <c r="AZ239" s="431"/>
      <c r="BA239" s="431"/>
      <c r="BB239" s="431"/>
      <c r="BC239" s="431"/>
      <c r="BD239" s="431"/>
      <c r="BE239" s="431"/>
      <c r="BF239" s="431"/>
      <c r="BG239" s="431"/>
      <c r="BH239" s="431"/>
      <c r="BI239" s="431"/>
      <c r="BJ239" s="431"/>
      <c r="BK239" s="431"/>
      <c r="BL239" s="431"/>
      <c r="BM239" s="431"/>
      <c r="BN239" s="431"/>
      <c r="BO239" s="431"/>
      <c r="BP239" s="431"/>
      <c r="BQ239" s="431"/>
      <c r="BR239" s="431"/>
      <c r="BS239" s="431"/>
      <c r="BT239" s="431"/>
      <c r="BU239" s="431"/>
      <c r="BV239" s="431"/>
      <c r="BW239" s="431"/>
      <c r="BX239" s="431"/>
      <c r="BY239" s="431"/>
      <c r="BZ239" s="431"/>
      <c r="CA239" s="431"/>
      <c r="CB239" s="431"/>
      <c r="CC239" s="431"/>
      <c r="CD239" s="431"/>
      <c r="CE239" s="431"/>
      <c r="CF239" s="431"/>
      <c r="CG239" s="431"/>
      <c r="CH239" s="431"/>
      <c r="CI239" s="431"/>
    </row>
    <row r="240" spans="2:89" ht="13.5" customHeight="1">
      <c r="B240" s="431"/>
      <c r="C240" s="431"/>
      <c r="D240" s="431"/>
      <c r="E240" s="431"/>
      <c r="F240" s="431"/>
      <c r="G240" s="431"/>
      <c r="H240" s="431"/>
      <c r="I240" s="431"/>
      <c r="J240" s="431"/>
      <c r="K240" s="431"/>
      <c r="L240" s="431"/>
      <c r="M240" s="431"/>
      <c r="N240" s="431"/>
      <c r="O240" s="431"/>
      <c r="P240" s="431"/>
      <c r="Q240" s="431"/>
      <c r="R240" s="431"/>
      <c r="S240" s="431"/>
      <c r="T240" s="431"/>
      <c r="U240" s="431"/>
      <c r="V240" s="431"/>
      <c r="W240" s="431"/>
      <c r="X240" s="431"/>
      <c r="Y240" s="431"/>
      <c r="Z240" s="431"/>
      <c r="AA240" s="431"/>
      <c r="AB240" s="431"/>
      <c r="AC240" s="431"/>
      <c r="AD240" s="431"/>
      <c r="AE240" s="431"/>
      <c r="AF240" s="431"/>
      <c r="AG240" s="431"/>
      <c r="AH240" s="431"/>
      <c r="AI240" s="431"/>
      <c r="AJ240" s="431"/>
      <c r="AK240" s="431"/>
      <c r="AL240" s="431"/>
      <c r="AM240" s="431"/>
      <c r="AN240" s="431"/>
      <c r="AO240" s="431"/>
      <c r="AP240" s="431"/>
      <c r="AQ240" s="431"/>
      <c r="AR240" s="431"/>
      <c r="AS240" s="431"/>
      <c r="AT240" s="431"/>
      <c r="AU240" s="431"/>
      <c r="AV240" s="431"/>
      <c r="AW240" s="431"/>
      <c r="AX240" s="431"/>
      <c r="AY240" s="431"/>
      <c r="AZ240" s="431"/>
      <c r="BA240" s="431"/>
      <c r="BB240" s="431"/>
      <c r="BC240" s="431"/>
      <c r="BD240" s="431"/>
      <c r="BE240" s="431"/>
      <c r="BF240" s="431"/>
      <c r="BG240" s="431"/>
      <c r="BH240" s="431"/>
      <c r="BI240" s="431"/>
      <c r="BJ240" s="431"/>
      <c r="BK240" s="431"/>
      <c r="BL240" s="431"/>
      <c r="BM240" s="431"/>
      <c r="BN240" s="431"/>
      <c r="BO240" s="431"/>
      <c r="BP240" s="431"/>
      <c r="BQ240" s="431"/>
      <c r="BR240" s="431"/>
      <c r="BS240" s="431"/>
      <c r="BT240" s="431"/>
      <c r="BU240" s="431"/>
      <c r="BV240" s="431"/>
      <c r="BW240" s="431"/>
      <c r="BX240" s="431"/>
      <c r="BY240" s="431"/>
      <c r="BZ240" s="431"/>
      <c r="CA240" s="431"/>
      <c r="CB240" s="431"/>
      <c r="CC240" s="431"/>
      <c r="CD240" s="431"/>
      <c r="CE240" s="431"/>
      <c r="CF240" s="431"/>
      <c r="CG240" s="431"/>
      <c r="CH240" s="431"/>
      <c r="CI240" s="431"/>
    </row>
    <row r="241" spans="1:87" ht="13.5" customHeight="1">
      <c r="B241" s="431"/>
      <c r="C241" s="431"/>
      <c r="D241" s="431"/>
      <c r="E241" s="431"/>
      <c r="F241" s="431"/>
      <c r="G241" s="431"/>
      <c r="H241" s="431"/>
      <c r="I241" s="431"/>
      <c r="J241" s="431"/>
      <c r="K241" s="431"/>
      <c r="L241" s="431"/>
      <c r="M241" s="431"/>
      <c r="N241" s="431"/>
      <c r="O241" s="431"/>
      <c r="P241" s="431"/>
      <c r="Q241" s="431"/>
      <c r="R241" s="431"/>
      <c r="S241" s="431"/>
      <c r="T241" s="431"/>
      <c r="U241" s="431"/>
      <c r="V241" s="431"/>
      <c r="W241" s="431"/>
      <c r="X241" s="431"/>
      <c r="Y241" s="431"/>
      <c r="Z241" s="431"/>
      <c r="AA241" s="431"/>
      <c r="AB241" s="431"/>
      <c r="AC241" s="431"/>
      <c r="AD241" s="431"/>
      <c r="AE241" s="431"/>
      <c r="AF241" s="431"/>
      <c r="AG241" s="431"/>
      <c r="AH241" s="431"/>
      <c r="AI241" s="431"/>
      <c r="AJ241" s="431"/>
      <c r="AK241" s="431"/>
      <c r="AL241" s="431"/>
      <c r="AM241" s="431"/>
      <c r="AN241" s="431"/>
      <c r="AO241" s="431"/>
      <c r="AP241" s="431"/>
      <c r="AQ241" s="431"/>
      <c r="AR241" s="431"/>
      <c r="AS241" s="431"/>
      <c r="AT241" s="431"/>
      <c r="AU241" s="431"/>
      <c r="AV241" s="431"/>
      <c r="AW241" s="431"/>
      <c r="AX241" s="431"/>
      <c r="AY241" s="431"/>
      <c r="AZ241" s="431"/>
      <c r="BA241" s="431"/>
      <c r="BB241" s="431"/>
      <c r="BC241" s="431"/>
      <c r="BD241" s="431"/>
      <c r="BE241" s="431"/>
      <c r="BF241" s="431"/>
      <c r="BG241" s="431"/>
      <c r="BH241" s="431"/>
      <c r="BI241" s="431"/>
      <c r="BJ241" s="431"/>
      <c r="BK241" s="431"/>
      <c r="BL241" s="431"/>
      <c r="BM241" s="431"/>
      <c r="BN241" s="431"/>
      <c r="BO241" s="431"/>
      <c r="BP241" s="431"/>
      <c r="BQ241" s="431"/>
      <c r="BR241" s="431"/>
      <c r="BS241" s="431"/>
      <c r="BT241" s="431"/>
      <c r="BU241" s="431"/>
      <c r="BV241" s="431"/>
      <c r="BW241" s="431"/>
      <c r="BX241" s="431"/>
      <c r="BY241" s="431"/>
      <c r="BZ241" s="431"/>
      <c r="CA241" s="431"/>
      <c r="CB241" s="431"/>
      <c r="CC241" s="431"/>
      <c r="CD241" s="431"/>
      <c r="CE241" s="431"/>
      <c r="CF241" s="431"/>
      <c r="CG241" s="431"/>
      <c r="CH241" s="431"/>
      <c r="CI241" s="431"/>
    </row>
    <row r="242" spans="1:87" ht="13.5" customHeight="1">
      <c r="B242" s="431"/>
      <c r="C242" s="431"/>
      <c r="D242" s="431"/>
      <c r="E242" s="431"/>
      <c r="F242" s="431"/>
      <c r="G242" s="431"/>
      <c r="H242" s="431"/>
      <c r="I242" s="431"/>
      <c r="J242" s="431"/>
      <c r="K242" s="431"/>
      <c r="L242" s="431"/>
      <c r="M242" s="431"/>
      <c r="N242" s="431"/>
      <c r="O242" s="431"/>
      <c r="P242" s="431"/>
      <c r="Q242" s="431"/>
      <c r="R242" s="431"/>
      <c r="S242" s="431"/>
      <c r="T242" s="431"/>
      <c r="U242" s="431"/>
      <c r="V242" s="431"/>
      <c r="W242" s="431"/>
      <c r="X242" s="431"/>
      <c r="Y242" s="431"/>
      <c r="Z242" s="431"/>
      <c r="AA242" s="431"/>
      <c r="AB242" s="431"/>
      <c r="AC242" s="431"/>
      <c r="AD242" s="431"/>
      <c r="AE242" s="431"/>
      <c r="AF242" s="431"/>
      <c r="AG242" s="431"/>
      <c r="AH242" s="431"/>
      <c r="AI242" s="431"/>
      <c r="AJ242" s="431"/>
      <c r="AK242" s="431"/>
      <c r="AL242" s="431"/>
      <c r="AM242" s="431"/>
      <c r="AN242" s="431"/>
      <c r="AO242" s="431"/>
      <c r="AP242" s="431"/>
      <c r="AQ242" s="431"/>
      <c r="AR242" s="431"/>
      <c r="AS242" s="431"/>
      <c r="AT242" s="431"/>
      <c r="AU242" s="431"/>
      <c r="AV242" s="431"/>
      <c r="AW242" s="431"/>
      <c r="AX242" s="431"/>
      <c r="AY242" s="431"/>
      <c r="AZ242" s="431"/>
      <c r="BA242" s="431"/>
      <c r="BB242" s="431"/>
      <c r="BC242" s="431"/>
      <c r="BD242" s="431"/>
      <c r="BE242" s="431"/>
      <c r="BF242" s="431"/>
      <c r="BG242" s="431"/>
      <c r="BH242" s="431"/>
      <c r="BI242" s="431"/>
      <c r="BJ242" s="431"/>
      <c r="BK242" s="431"/>
      <c r="BL242" s="431"/>
      <c r="BM242" s="431"/>
      <c r="BN242" s="431"/>
      <c r="BO242" s="431"/>
      <c r="BP242" s="431"/>
      <c r="BQ242" s="431"/>
      <c r="BR242" s="431"/>
      <c r="BS242" s="431"/>
      <c r="BT242" s="431"/>
      <c r="BU242" s="431"/>
      <c r="BV242" s="431"/>
      <c r="BW242" s="431"/>
      <c r="BX242" s="431"/>
      <c r="BY242" s="431"/>
      <c r="BZ242" s="431"/>
      <c r="CA242" s="431"/>
      <c r="CB242" s="431"/>
      <c r="CC242" s="431"/>
      <c r="CD242" s="431"/>
      <c r="CE242" s="431"/>
      <c r="CF242" s="431"/>
      <c r="CG242" s="431"/>
      <c r="CH242" s="431"/>
      <c r="CI242" s="431"/>
    </row>
    <row r="243" spans="1:87" ht="13.5" customHeight="1">
      <c r="B243" s="431"/>
      <c r="C243" s="431"/>
      <c r="D243" s="431"/>
      <c r="E243" s="431"/>
      <c r="F243" s="431"/>
      <c r="G243" s="431"/>
      <c r="H243" s="431"/>
      <c r="I243" s="431"/>
      <c r="J243" s="431"/>
      <c r="K243" s="431"/>
      <c r="L243" s="431"/>
      <c r="M243" s="431"/>
      <c r="N243" s="431"/>
      <c r="O243" s="431"/>
      <c r="P243" s="431"/>
      <c r="Q243" s="431"/>
      <c r="R243" s="431"/>
      <c r="S243" s="431"/>
      <c r="T243" s="431"/>
      <c r="U243" s="431"/>
      <c r="V243" s="431"/>
      <c r="W243" s="431"/>
      <c r="X243" s="431"/>
      <c r="Y243" s="431"/>
      <c r="Z243" s="431"/>
      <c r="AA243" s="431"/>
      <c r="AB243" s="431"/>
      <c r="AC243" s="431"/>
      <c r="AD243" s="431"/>
      <c r="AE243" s="431"/>
      <c r="AF243" s="431"/>
      <c r="AG243" s="431"/>
      <c r="AH243" s="431"/>
      <c r="AI243" s="431"/>
      <c r="AJ243" s="431"/>
      <c r="AK243" s="431"/>
      <c r="AL243" s="431"/>
      <c r="AM243" s="431"/>
      <c r="AN243" s="431"/>
      <c r="AO243" s="431"/>
      <c r="AP243" s="431"/>
      <c r="AQ243" s="431"/>
      <c r="AR243" s="431"/>
      <c r="AS243" s="431"/>
      <c r="AT243" s="431"/>
      <c r="AU243" s="431"/>
      <c r="AV243" s="431"/>
      <c r="AW243" s="431"/>
      <c r="AX243" s="431"/>
      <c r="AY243" s="431"/>
      <c r="AZ243" s="431"/>
      <c r="BA243" s="431"/>
      <c r="BB243" s="431"/>
      <c r="BC243" s="431"/>
      <c r="BD243" s="431"/>
      <c r="BE243" s="431"/>
      <c r="BF243" s="431"/>
      <c r="BG243" s="431"/>
      <c r="BH243" s="431"/>
      <c r="BI243" s="431"/>
      <c r="BJ243" s="431"/>
      <c r="BK243" s="431"/>
      <c r="BL243" s="431"/>
      <c r="BM243" s="431"/>
      <c r="BN243" s="431"/>
      <c r="BO243" s="431"/>
      <c r="BP243" s="431"/>
      <c r="BQ243" s="431"/>
      <c r="BR243" s="431"/>
      <c r="BS243" s="431"/>
      <c r="BT243" s="431"/>
      <c r="BU243" s="431"/>
      <c r="BV243" s="431"/>
      <c r="BW243" s="431"/>
      <c r="BX243" s="431"/>
      <c r="BY243" s="431"/>
      <c r="BZ243" s="431"/>
      <c r="CA243" s="431"/>
      <c r="CB243" s="431"/>
      <c r="CC243" s="431"/>
      <c r="CD243" s="431"/>
      <c r="CE243" s="431"/>
      <c r="CF243" s="431"/>
      <c r="CG243" s="431"/>
      <c r="CH243" s="431"/>
      <c r="CI243" s="431"/>
    </row>
    <row r="244" spans="1:87" ht="13.5" customHeight="1">
      <c r="B244" s="431"/>
      <c r="C244" s="431"/>
      <c r="D244" s="431"/>
      <c r="E244" s="431"/>
      <c r="F244" s="431"/>
      <c r="G244" s="431"/>
      <c r="H244" s="431"/>
      <c r="I244" s="431"/>
      <c r="J244" s="431"/>
      <c r="K244" s="431"/>
      <c r="L244" s="431"/>
      <c r="M244" s="431"/>
      <c r="N244" s="431"/>
      <c r="O244" s="431"/>
      <c r="P244" s="431"/>
      <c r="Q244" s="431"/>
      <c r="R244" s="431"/>
      <c r="S244" s="431"/>
      <c r="T244" s="431"/>
      <c r="U244" s="431"/>
      <c r="V244" s="431"/>
      <c r="W244" s="431"/>
      <c r="X244" s="431"/>
      <c r="Y244" s="431"/>
      <c r="Z244" s="431"/>
      <c r="AA244" s="431"/>
      <c r="AB244" s="431"/>
      <c r="AC244" s="431"/>
      <c r="AD244" s="431"/>
      <c r="AE244" s="431"/>
      <c r="AF244" s="431"/>
      <c r="AG244" s="431"/>
      <c r="AH244" s="431"/>
      <c r="AI244" s="431"/>
      <c r="AJ244" s="431"/>
      <c r="AK244" s="431"/>
      <c r="AL244" s="431"/>
      <c r="AM244" s="431"/>
      <c r="AN244" s="431"/>
      <c r="AO244" s="431"/>
      <c r="AP244" s="431"/>
      <c r="AQ244" s="431"/>
      <c r="AR244" s="431"/>
      <c r="AS244" s="431"/>
      <c r="AT244" s="431"/>
      <c r="AU244" s="431"/>
      <c r="AV244" s="431"/>
      <c r="AW244" s="431"/>
      <c r="AX244" s="431"/>
      <c r="AY244" s="431"/>
      <c r="AZ244" s="431"/>
      <c r="BA244" s="431"/>
      <c r="BB244" s="431"/>
      <c r="BC244" s="431"/>
      <c r="BD244" s="431"/>
      <c r="BE244" s="431"/>
      <c r="BF244" s="431"/>
      <c r="BG244" s="431"/>
      <c r="BH244" s="431"/>
      <c r="BI244" s="431"/>
      <c r="BJ244" s="431"/>
      <c r="BK244" s="431"/>
      <c r="BL244" s="431"/>
      <c r="BM244" s="431"/>
      <c r="BN244" s="431"/>
      <c r="BO244" s="431"/>
      <c r="BP244" s="431"/>
      <c r="BQ244" s="431"/>
      <c r="BR244" s="431"/>
      <c r="BS244" s="431"/>
      <c r="BT244" s="431"/>
      <c r="BU244" s="431"/>
      <c r="BV244" s="431"/>
      <c r="BW244" s="431"/>
      <c r="BX244" s="431"/>
      <c r="BY244" s="431"/>
      <c r="BZ244" s="431"/>
      <c r="CA244" s="431"/>
      <c r="CB244" s="431"/>
      <c r="CC244" s="431"/>
      <c r="CD244" s="431"/>
      <c r="CE244" s="431"/>
      <c r="CF244" s="431"/>
      <c r="CG244" s="431"/>
      <c r="CH244" s="431"/>
      <c r="CI244" s="431"/>
    </row>
    <row r="245" spans="1:87" ht="13.5" customHeight="1">
      <c r="B245" s="442"/>
      <c r="C245" s="442"/>
      <c r="D245" s="442"/>
      <c r="E245" s="442"/>
      <c r="F245" s="442"/>
      <c r="G245" s="442"/>
      <c r="H245" s="442"/>
      <c r="I245" s="442"/>
      <c r="J245" s="442"/>
      <c r="K245" s="442"/>
      <c r="L245" s="442"/>
      <c r="M245" s="442"/>
      <c r="N245" s="442"/>
      <c r="O245" s="442"/>
      <c r="P245" s="442"/>
      <c r="Q245" s="442"/>
      <c r="R245" s="442"/>
      <c r="S245" s="442"/>
      <c r="T245" s="442"/>
      <c r="U245" s="442"/>
      <c r="V245" s="442"/>
      <c r="W245" s="442"/>
      <c r="X245" s="442"/>
      <c r="Y245" s="442"/>
      <c r="Z245" s="442"/>
      <c r="AA245" s="442"/>
      <c r="AB245" s="442"/>
      <c r="AC245" s="442"/>
      <c r="AD245" s="442"/>
      <c r="AE245" s="442"/>
      <c r="AF245" s="442"/>
      <c r="AG245" s="442"/>
      <c r="AH245" s="442"/>
      <c r="AI245" s="442"/>
      <c r="AJ245" s="442"/>
      <c r="AK245" s="442"/>
      <c r="AL245" s="442"/>
      <c r="AM245" s="442"/>
      <c r="AN245" s="442"/>
      <c r="AO245" s="442"/>
      <c r="AP245" s="442"/>
      <c r="AQ245" s="442"/>
      <c r="AR245" s="442"/>
      <c r="AS245" s="442"/>
      <c r="AT245" s="442"/>
      <c r="AU245" s="442"/>
      <c r="AV245" s="442"/>
      <c r="AW245" s="442"/>
      <c r="AX245" s="442"/>
      <c r="AY245" s="442"/>
      <c r="AZ245" s="442"/>
      <c r="BA245" s="442"/>
      <c r="BB245" s="442"/>
      <c r="BC245" s="442"/>
      <c r="BD245" s="442"/>
      <c r="BE245" s="442"/>
      <c r="BF245" s="442"/>
      <c r="BG245" s="442"/>
      <c r="BH245" s="442"/>
      <c r="BI245" s="442"/>
      <c r="BJ245" s="442"/>
      <c r="BK245" s="442"/>
      <c r="BL245" s="442"/>
      <c r="BM245" s="442"/>
      <c r="BN245" s="442"/>
      <c r="BO245" s="442"/>
      <c r="BP245" s="442"/>
      <c r="BQ245" s="442"/>
      <c r="BR245" s="442"/>
      <c r="BS245" s="442"/>
      <c r="BT245" s="442"/>
      <c r="BU245" s="442"/>
      <c r="BV245" s="442"/>
      <c r="BW245" s="442"/>
      <c r="BX245" s="442"/>
      <c r="BY245" s="442"/>
      <c r="BZ245" s="442"/>
      <c r="CA245" s="442"/>
      <c r="CB245" s="442"/>
      <c r="CC245" s="442"/>
      <c r="CD245" s="442"/>
      <c r="CE245" s="442"/>
      <c r="CF245" s="442"/>
      <c r="CG245" s="442"/>
      <c r="CH245" s="442"/>
      <c r="CI245" s="442"/>
    </row>
    <row r="246" spans="1:87" ht="13.5" customHeight="1">
      <c r="B246" s="442"/>
      <c r="C246" s="442"/>
      <c r="D246" s="442"/>
      <c r="E246" s="442"/>
      <c r="F246" s="442"/>
      <c r="G246" s="442"/>
      <c r="H246" s="442"/>
      <c r="I246" s="442"/>
      <c r="J246" s="442"/>
      <c r="K246" s="442"/>
      <c r="L246" s="442"/>
      <c r="M246" s="442"/>
      <c r="N246" s="442"/>
      <c r="O246" s="442"/>
      <c r="P246" s="442"/>
      <c r="Q246" s="442"/>
      <c r="R246" s="442"/>
      <c r="S246" s="442"/>
      <c r="T246" s="442"/>
      <c r="U246" s="442"/>
      <c r="V246" s="442"/>
      <c r="W246" s="442"/>
      <c r="X246" s="442"/>
      <c r="Y246" s="442"/>
      <c r="Z246" s="442"/>
      <c r="AA246" s="442"/>
      <c r="AB246" s="442"/>
      <c r="AC246" s="442"/>
      <c r="AD246" s="442"/>
      <c r="AE246" s="442"/>
      <c r="AF246" s="442"/>
      <c r="AG246" s="442"/>
      <c r="AH246" s="442"/>
      <c r="AI246" s="442"/>
      <c r="AJ246" s="442"/>
      <c r="AK246" s="442"/>
      <c r="AL246" s="442"/>
      <c r="AM246" s="442"/>
      <c r="AN246" s="442"/>
      <c r="AO246" s="442"/>
      <c r="AP246" s="442"/>
      <c r="AQ246" s="442"/>
      <c r="AR246" s="442"/>
      <c r="AS246" s="442"/>
      <c r="AT246" s="442"/>
      <c r="AU246" s="442"/>
      <c r="AV246" s="442"/>
      <c r="AW246" s="442"/>
      <c r="AX246" s="442"/>
      <c r="AY246" s="442"/>
      <c r="AZ246" s="442"/>
      <c r="BA246" s="442"/>
      <c r="BB246" s="442"/>
      <c r="BC246" s="442"/>
      <c r="BD246" s="442"/>
      <c r="BE246" s="442"/>
      <c r="BF246" s="442"/>
      <c r="BG246" s="442"/>
      <c r="BH246" s="442"/>
      <c r="BI246" s="442"/>
      <c r="BJ246" s="442"/>
      <c r="BK246" s="442"/>
      <c r="BL246" s="442"/>
      <c r="BM246" s="442"/>
      <c r="BN246" s="442"/>
      <c r="BO246" s="442"/>
      <c r="BP246" s="442"/>
      <c r="BQ246" s="442"/>
      <c r="BR246" s="442"/>
      <c r="BS246" s="442"/>
      <c r="BT246" s="442"/>
      <c r="BU246" s="442"/>
      <c r="BV246" s="442"/>
      <c r="BW246" s="442"/>
      <c r="BX246" s="442"/>
      <c r="BY246" s="442"/>
      <c r="BZ246" s="442"/>
      <c r="CA246" s="442"/>
      <c r="CB246" s="442"/>
      <c r="CC246" s="442"/>
      <c r="CD246" s="442"/>
      <c r="CE246" s="442"/>
      <c r="CF246" s="442"/>
      <c r="CG246" s="442"/>
      <c r="CH246" s="442"/>
      <c r="CI246" s="442"/>
    </row>
    <row r="247" spans="1:87" ht="13.5" customHeight="1">
      <c r="B247" s="442"/>
      <c r="C247" s="442"/>
      <c r="D247" s="442"/>
      <c r="E247" s="442"/>
      <c r="F247" s="442"/>
      <c r="G247" s="442"/>
      <c r="H247" s="442"/>
      <c r="I247" s="442"/>
      <c r="J247" s="442"/>
      <c r="K247" s="442"/>
      <c r="L247" s="442"/>
      <c r="M247" s="442"/>
      <c r="N247" s="442"/>
      <c r="O247" s="442"/>
      <c r="P247" s="442"/>
      <c r="Q247" s="442"/>
      <c r="R247" s="442"/>
      <c r="S247" s="442"/>
      <c r="T247" s="442"/>
      <c r="U247" s="442"/>
      <c r="V247" s="442"/>
      <c r="W247" s="442"/>
      <c r="X247" s="442"/>
      <c r="Y247" s="442"/>
      <c r="Z247" s="442"/>
      <c r="AA247" s="442"/>
      <c r="AB247" s="442"/>
      <c r="AC247" s="442"/>
      <c r="AD247" s="442"/>
      <c r="AE247" s="442"/>
      <c r="AF247" s="442"/>
      <c r="AG247" s="442"/>
      <c r="AH247" s="442"/>
      <c r="AI247" s="442"/>
      <c r="AJ247" s="442"/>
      <c r="AK247" s="442"/>
      <c r="AL247" s="442"/>
      <c r="AM247" s="442"/>
      <c r="AN247" s="442"/>
      <c r="AO247" s="442"/>
      <c r="AP247" s="442"/>
      <c r="AQ247" s="442"/>
      <c r="AR247" s="442"/>
      <c r="AS247" s="442"/>
      <c r="AT247" s="442"/>
      <c r="AU247" s="442"/>
      <c r="AV247" s="442"/>
      <c r="AW247" s="442"/>
      <c r="AX247" s="442"/>
      <c r="AY247" s="442"/>
      <c r="AZ247" s="442"/>
      <c r="BA247" s="442"/>
      <c r="BB247" s="442"/>
      <c r="BC247" s="442"/>
      <c r="BD247" s="442"/>
      <c r="BE247" s="442"/>
      <c r="BF247" s="442"/>
      <c r="BG247" s="442"/>
      <c r="BH247" s="442"/>
      <c r="BI247" s="442"/>
      <c r="BJ247" s="442"/>
      <c r="BK247" s="442"/>
      <c r="BL247" s="442"/>
      <c r="BM247" s="442"/>
      <c r="BN247" s="442"/>
      <c r="BO247" s="442"/>
      <c r="BP247" s="442"/>
      <c r="BQ247" s="442"/>
      <c r="BR247" s="442"/>
      <c r="BS247" s="442"/>
      <c r="BT247" s="442"/>
      <c r="BU247" s="442"/>
      <c r="BV247" s="442"/>
      <c r="BW247" s="442"/>
      <c r="BX247" s="442"/>
      <c r="BY247" s="442"/>
      <c r="BZ247" s="442"/>
      <c r="CA247" s="442"/>
      <c r="CB247" s="442"/>
      <c r="CC247" s="442"/>
      <c r="CD247" s="442"/>
      <c r="CE247" s="442"/>
      <c r="CF247" s="442"/>
      <c r="CG247" s="442"/>
      <c r="CH247" s="442"/>
      <c r="CI247" s="442"/>
    </row>
    <row r="248" spans="1:87" ht="13.5" customHeight="1">
      <c r="B248" s="442"/>
      <c r="C248" s="442"/>
      <c r="D248" s="442"/>
      <c r="E248" s="442"/>
      <c r="F248" s="442"/>
      <c r="G248" s="442"/>
      <c r="H248" s="442"/>
      <c r="I248" s="442"/>
      <c r="J248" s="442"/>
      <c r="K248" s="442"/>
      <c r="L248" s="442"/>
      <c r="M248" s="442"/>
      <c r="N248" s="442"/>
      <c r="O248" s="442"/>
      <c r="P248" s="442"/>
      <c r="Q248" s="442"/>
      <c r="R248" s="442"/>
      <c r="S248" s="442"/>
      <c r="T248" s="442"/>
      <c r="U248" s="442"/>
      <c r="V248" s="442"/>
      <c r="W248" s="442"/>
      <c r="X248" s="442"/>
      <c r="Y248" s="442"/>
      <c r="Z248" s="442"/>
      <c r="AA248" s="442"/>
      <c r="AB248" s="442"/>
      <c r="AC248" s="442"/>
      <c r="AD248" s="442"/>
      <c r="AE248" s="442"/>
      <c r="AF248" s="442"/>
      <c r="AG248" s="442"/>
      <c r="AH248" s="442"/>
      <c r="AI248" s="442"/>
      <c r="AJ248" s="442"/>
      <c r="AK248" s="442"/>
      <c r="AL248" s="442"/>
      <c r="AM248" s="442"/>
      <c r="AN248" s="442"/>
      <c r="AO248" s="442"/>
      <c r="AP248" s="442"/>
      <c r="AQ248" s="442"/>
      <c r="AR248" s="442"/>
      <c r="AS248" s="442"/>
      <c r="AT248" s="442"/>
      <c r="AU248" s="442"/>
      <c r="AV248" s="442"/>
      <c r="AW248" s="442"/>
      <c r="AX248" s="442"/>
      <c r="AY248" s="442"/>
      <c r="AZ248" s="442"/>
      <c r="BA248" s="442"/>
      <c r="BB248" s="442"/>
      <c r="BC248" s="442"/>
      <c r="BD248" s="442"/>
      <c r="BE248" s="442"/>
      <c r="BF248" s="442"/>
      <c r="BG248" s="442"/>
      <c r="BH248" s="442"/>
      <c r="BI248" s="442"/>
      <c r="BJ248" s="442"/>
      <c r="BK248" s="442"/>
      <c r="BL248" s="442"/>
      <c r="BM248" s="442"/>
      <c r="BN248" s="442"/>
      <c r="BO248" s="442"/>
      <c r="BP248" s="442"/>
      <c r="BQ248" s="442"/>
      <c r="BR248" s="442"/>
      <c r="BS248" s="442"/>
      <c r="BT248" s="442"/>
      <c r="BU248" s="442"/>
      <c r="BV248" s="442"/>
      <c r="BW248" s="442"/>
      <c r="BX248" s="442"/>
      <c r="BY248" s="442"/>
      <c r="BZ248" s="442"/>
      <c r="CA248" s="442"/>
      <c r="CB248" s="442"/>
      <c r="CC248" s="442"/>
      <c r="CD248" s="442"/>
      <c r="CE248" s="442"/>
      <c r="CF248" s="442"/>
      <c r="CG248" s="442"/>
      <c r="CH248" s="442"/>
      <c r="CI248" s="442"/>
    </row>
    <row r="249" spans="1:87" ht="13.5" customHeight="1">
      <c r="A249" s="333" t="s">
        <v>131</v>
      </c>
      <c r="B249" s="333" t="s">
        <v>570</v>
      </c>
      <c r="C249" s="431"/>
      <c r="D249" s="431"/>
      <c r="E249" s="431"/>
      <c r="F249" s="431"/>
      <c r="G249" s="431"/>
      <c r="H249" s="431"/>
      <c r="I249" s="431"/>
      <c r="J249" s="431"/>
      <c r="K249" s="431"/>
      <c r="L249" s="431"/>
      <c r="M249" s="431"/>
      <c r="N249" s="431"/>
      <c r="O249" s="431"/>
      <c r="P249" s="431"/>
      <c r="Q249" s="431"/>
      <c r="R249" s="431"/>
      <c r="S249" s="431"/>
      <c r="T249" s="431"/>
      <c r="U249" s="431"/>
      <c r="V249" s="431"/>
      <c r="W249" s="431"/>
      <c r="X249" s="431"/>
      <c r="Y249" s="431"/>
      <c r="Z249" s="431"/>
      <c r="AA249" s="431"/>
      <c r="AB249" s="431"/>
      <c r="AC249" s="431"/>
      <c r="AD249" s="431"/>
      <c r="AE249" s="431"/>
      <c r="AF249" s="431"/>
      <c r="AG249" s="431"/>
      <c r="AH249" s="431"/>
      <c r="AI249" s="431"/>
      <c r="AJ249" s="431"/>
      <c r="AK249" s="431"/>
      <c r="AL249" s="431"/>
      <c r="AM249" s="431"/>
      <c r="AN249" s="431"/>
      <c r="AO249" s="431"/>
      <c r="AP249" s="431"/>
      <c r="AQ249" s="431"/>
      <c r="AR249" s="431"/>
      <c r="AS249" s="431"/>
      <c r="AT249" s="431"/>
      <c r="AU249" s="431"/>
      <c r="AV249" s="431"/>
      <c r="AW249" s="431"/>
      <c r="AX249" s="431"/>
      <c r="AY249" s="431"/>
      <c r="AZ249" s="431"/>
      <c r="BA249" s="431"/>
      <c r="BB249" s="431"/>
      <c r="BC249" s="431"/>
      <c r="BD249" s="431"/>
      <c r="BE249" s="431"/>
      <c r="BF249" s="431"/>
      <c r="BG249" s="431"/>
      <c r="BH249" s="431"/>
      <c r="BI249" s="431"/>
      <c r="BJ249" s="431"/>
      <c r="BK249" s="431"/>
      <c r="BL249" s="431"/>
      <c r="BM249" s="431"/>
      <c r="BN249" s="431"/>
      <c r="BO249" s="431"/>
      <c r="BP249" s="431"/>
      <c r="BQ249" s="431"/>
      <c r="BR249" s="431"/>
      <c r="BS249" s="431"/>
      <c r="BT249" s="431"/>
      <c r="BU249" s="431"/>
      <c r="BV249" s="431"/>
      <c r="BW249" s="431"/>
      <c r="BX249" s="431"/>
      <c r="BY249" s="431"/>
      <c r="BZ249" s="431"/>
      <c r="CA249" s="431"/>
      <c r="CB249" s="431"/>
      <c r="CC249" s="431"/>
      <c r="CD249" s="431"/>
      <c r="CE249" s="431"/>
      <c r="CF249" s="431"/>
      <c r="CG249" s="431"/>
      <c r="CH249" s="431"/>
      <c r="CI249" s="431"/>
    </row>
    <row r="250" spans="1:87" ht="7.5" customHeight="1">
      <c r="A250" s="333"/>
      <c r="B250" s="333"/>
      <c r="C250" s="431"/>
      <c r="D250" s="431"/>
      <c r="E250" s="431"/>
      <c r="F250" s="431"/>
      <c r="G250" s="431"/>
      <c r="H250" s="431"/>
      <c r="I250" s="431"/>
      <c r="J250" s="431"/>
      <c r="K250" s="431"/>
      <c r="L250" s="431"/>
      <c r="M250" s="431"/>
      <c r="N250" s="431"/>
      <c r="O250" s="431"/>
      <c r="P250" s="431"/>
      <c r="Q250" s="431"/>
      <c r="R250" s="431"/>
      <c r="S250" s="431"/>
      <c r="T250" s="431"/>
      <c r="U250" s="431"/>
      <c r="V250" s="431"/>
      <c r="W250" s="431"/>
      <c r="X250" s="431"/>
      <c r="Y250" s="431"/>
      <c r="Z250" s="431"/>
      <c r="AA250" s="431"/>
      <c r="AB250" s="431"/>
      <c r="AC250" s="431"/>
      <c r="AD250" s="431"/>
      <c r="AE250" s="431"/>
      <c r="AF250" s="431"/>
      <c r="AG250" s="431"/>
      <c r="AH250" s="431"/>
      <c r="AI250" s="431"/>
      <c r="AJ250" s="431"/>
      <c r="AK250" s="431"/>
      <c r="AL250" s="431"/>
      <c r="AM250" s="431"/>
      <c r="AN250" s="431"/>
      <c r="AO250" s="431"/>
      <c r="AP250" s="431"/>
      <c r="AQ250" s="431"/>
      <c r="AR250" s="431"/>
      <c r="AS250" s="431"/>
      <c r="AT250" s="431"/>
      <c r="AU250" s="431"/>
      <c r="AV250" s="431"/>
      <c r="AW250" s="431"/>
      <c r="AX250" s="431"/>
      <c r="AY250" s="431"/>
      <c r="AZ250" s="431"/>
      <c r="BA250" s="431"/>
      <c r="BB250" s="431"/>
      <c r="BC250" s="431"/>
      <c r="BD250" s="431"/>
      <c r="BE250" s="431"/>
      <c r="BF250" s="431"/>
      <c r="BG250" s="431"/>
      <c r="BH250" s="431"/>
      <c r="BI250" s="431"/>
      <c r="BJ250" s="431"/>
      <c r="BK250" s="431"/>
      <c r="BL250" s="431"/>
      <c r="BM250" s="431"/>
      <c r="BN250" s="431"/>
      <c r="BO250" s="431"/>
      <c r="BP250" s="431"/>
      <c r="BQ250" s="431"/>
      <c r="BR250" s="431"/>
      <c r="BS250" s="431"/>
      <c r="BT250" s="431"/>
      <c r="BU250" s="431"/>
      <c r="BV250" s="431"/>
      <c r="BW250" s="431"/>
      <c r="BX250" s="431"/>
      <c r="BY250" s="431"/>
      <c r="BZ250" s="431"/>
      <c r="CA250" s="431"/>
      <c r="CB250" s="431"/>
      <c r="CC250" s="431"/>
      <c r="CD250" s="431"/>
      <c r="CE250" s="431"/>
      <c r="CF250" s="431"/>
      <c r="CG250" s="431"/>
      <c r="CH250" s="431"/>
      <c r="CI250" s="431"/>
    </row>
    <row r="251" spans="1:87" ht="13.5" customHeight="1">
      <c r="B251" s="333" t="s">
        <v>586</v>
      </c>
      <c r="C251" s="431"/>
      <c r="D251" s="431"/>
      <c r="E251" s="431"/>
      <c r="F251" s="431"/>
      <c r="G251" s="431"/>
      <c r="H251" s="431"/>
      <c r="I251" s="431"/>
      <c r="J251" s="431"/>
      <c r="K251" s="431"/>
      <c r="L251" s="431"/>
      <c r="M251" s="431"/>
      <c r="N251" s="431"/>
      <c r="O251" s="431"/>
      <c r="P251" s="431"/>
      <c r="Q251" s="431"/>
      <c r="R251" s="431"/>
      <c r="S251" s="431"/>
      <c r="T251" s="431"/>
      <c r="U251" s="431"/>
      <c r="V251" s="431"/>
      <c r="W251" s="431"/>
      <c r="X251" s="431"/>
      <c r="Y251" s="431"/>
      <c r="Z251" s="431"/>
      <c r="AA251" s="431"/>
      <c r="AB251" s="431"/>
      <c r="AC251" s="431"/>
      <c r="AD251" s="431"/>
      <c r="AE251" s="431"/>
      <c r="AF251" s="431"/>
      <c r="AG251" s="431"/>
      <c r="AH251" s="431"/>
      <c r="AI251" s="431"/>
      <c r="AJ251" s="431"/>
      <c r="AK251" s="431"/>
      <c r="AL251" s="431"/>
      <c r="AM251" s="431"/>
      <c r="AN251" s="431"/>
      <c r="AO251" s="431"/>
      <c r="AP251" s="431"/>
      <c r="AQ251" s="431"/>
      <c r="AR251" s="431"/>
      <c r="AS251" s="431"/>
      <c r="AT251" s="431"/>
      <c r="AU251" s="431"/>
      <c r="AV251" s="431"/>
      <c r="AW251" s="431"/>
      <c r="AX251" s="431"/>
      <c r="AY251" s="431"/>
      <c r="AZ251" s="431"/>
      <c r="BA251" s="431"/>
      <c r="BB251" s="431"/>
      <c r="BC251" s="431"/>
      <c r="BD251" s="431"/>
      <c r="BE251" s="431"/>
      <c r="BF251" s="431"/>
      <c r="BG251" s="431"/>
      <c r="BH251" s="431"/>
      <c r="BI251" s="431"/>
      <c r="BJ251" s="431"/>
      <c r="BK251" s="431"/>
      <c r="BL251" s="431"/>
      <c r="BM251" s="431"/>
      <c r="BN251" s="431"/>
      <c r="BO251" s="431"/>
      <c r="BP251" s="431"/>
      <c r="BQ251" s="431"/>
      <c r="BR251" s="431"/>
      <c r="BS251" s="431"/>
      <c r="BT251" s="431"/>
      <c r="BU251" s="431"/>
      <c r="BV251" s="431"/>
      <c r="BW251" s="431"/>
      <c r="BX251" s="431"/>
      <c r="BY251" s="431"/>
      <c r="BZ251" s="431"/>
      <c r="CA251" s="431"/>
      <c r="CB251" s="431"/>
      <c r="CC251" s="431"/>
      <c r="CD251" s="431"/>
      <c r="CE251" s="431"/>
      <c r="CF251" s="431"/>
      <c r="CG251" s="431"/>
      <c r="CH251" s="431"/>
      <c r="CI251" s="431"/>
    </row>
    <row r="252" spans="1:87" ht="9.75" customHeight="1">
      <c r="B252" s="333"/>
      <c r="C252" s="431"/>
      <c r="D252" s="431"/>
      <c r="E252" s="431"/>
      <c r="F252" s="431"/>
      <c r="G252" s="431"/>
      <c r="H252" s="431"/>
      <c r="I252" s="431"/>
      <c r="J252" s="431"/>
      <c r="K252" s="431"/>
      <c r="L252" s="431"/>
      <c r="M252" s="431"/>
      <c r="N252" s="431"/>
      <c r="O252" s="431"/>
      <c r="P252" s="431"/>
      <c r="Q252" s="431"/>
      <c r="R252" s="431"/>
      <c r="S252" s="431"/>
      <c r="T252" s="431"/>
      <c r="U252" s="431"/>
      <c r="V252" s="431"/>
      <c r="W252" s="431"/>
      <c r="X252" s="431"/>
      <c r="Y252" s="431"/>
      <c r="Z252" s="431"/>
      <c r="AA252" s="431"/>
      <c r="AB252" s="431"/>
      <c r="AC252" s="431"/>
      <c r="AD252" s="431"/>
      <c r="AE252" s="431"/>
      <c r="AF252" s="431"/>
      <c r="AG252" s="431"/>
      <c r="AH252" s="431"/>
      <c r="AI252" s="431"/>
      <c r="AJ252" s="431"/>
      <c r="AK252" s="431"/>
      <c r="AL252" s="431"/>
      <c r="AM252" s="431"/>
      <c r="AN252" s="431"/>
      <c r="AO252" s="431"/>
      <c r="AP252" s="431"/>
      <c r="AQ252" s="431"/>
      <c r="AR252" s="431"/>
      <c r="AS252" s="431"/>
      <c r="AT252" s="431"/>
      <c r="AU252" s="431"/>
      <c r="AV252" s="431"/>
      <c r="AW252" s="431"/>
      <c r="AX252" s="431"/>
      <c r="AY252" s="431"/>
      <c r="AZ252" s="431"/>
      <c r="BA252" s="431"/>
      <c r="BB252" s="431"/>
      <c r="BC252" s="431"/>
      <c r="BD252" s="431"/>
      <c r="BE252" s="431"/>
      <c r="BF252" s="431"/>
      <c r="BG252" s="431"/>
      <c r="BH252" s="431"/>
      <c r="BI252" s="431"/>
      <c r="BJ252" s="431"/>
      <c r="BK252" s="431"/>
      <c r="BL252" s="431"/>
      <c r="BM252" s="431"/>
      <c r="BN252" s="431"/>
      <c r="BO252" s="431"/>
      <c r="BP252" s="431"/>
      <c r="BQ252" s="431"/>
      <c r="BR252" s="431"/>
      <c r="BS252" s="431"/>
      <c r="BT252" s="431"/>
      <c r="BU252" s="431"/>
      <c r="BV252" s="431"/>
      <c r="BW252" s="431"/>
      <c r="BX252" s="431"/>
      <c r="BY252" s="431"/>
      <c r="BZ252" s="431"/>
      <c r="CA252" s="431"/>
      <c r="CB252" s="431"/>
      <c r="CC252" s="431"/>
      <c r="CD252" s="431"/>
      <c r="CE252" s="431"/>
      <c r="CF252" s="431"/>
      <c r="CG252" s="431"/>
      <c r="CH252" s="431"/>
      <c r="CI252" s="431"/>
    </row>
    <row r="253" spans="1:87" ht="18" customHeight="1">
      <c r="B253" s="516" t="s">
        <v>577</v>
      </c>
      <c r="C253" s="516"/>
      <c r="D253" s="516"/>
      <c r="E253" s="516"/>
      <c r="F253" s="516"/>
      <c r="G253" s="516"/>
      <c r="H253" s="516"/>
      <c r="I253" s="516"/>
      <c r="J253" s="516"/>
      <c r="K253" s="516"/>
      <c r="L253" s="516"/>
      <c r="M253" s="516"/>
      <c r="N253" s="516"/>
      <c r="O253" s="516"/>
      <c r="P253" s="516"/>
      <c r="Q253" s="516"/>
      <c r="R253" s="516"/>
      <c r="S253" s="516"/>
      <c r="T253" s="516"/>
      <c r="U253" s="516"/>
      <c r="V253" s="516"/>
      <c r="W253" s="516"/>
      <c r="X253" s="516"/>
      <c r="Y253" s="516"/>
      <c r="Z253" s="516"/>
      <c r="AA253" s="516"/>
      <c r="AB253" s="516"/>
      <c r="AC253" s="516"/>
      <c r="AD253" s="516"/>
      <c r="AE253" s="516"/>
      <c r="AF253" s="516"/>
      <c r="AG253" s="516"/>
      <c r="AH253" s="516"/>
      <c r="AI253" s="516"/>
      <c r="AJ253" s="516"/>
      <c r="AK253" s="516"/>
      <c r="AL253" s="516"/>
      <c r="AM253" s="516"/>
      <c r="AN253" s="516"/>
      <c r="AO253" s="516"/>
      <c r="AP253" s="516"/>
      <c r="AQ253" s="516"/>
      <c r="AR253" s="516"/>
      <c r="AS253" s="516"/>
      <c r="AT253" s="516"/>
      <c r="AU253" s="516"/>
      <c r="AV253" s="516"/>
      <c r="AW253" s="516"/>
      <c r="AX253" s="516"/>
      <c r="AY253" s="516"/>
      <c r="AZ253" s="516"/>
      <c r="BA253" s="516"/>
      <c r="BB253" s="516"/>
      <c r="BC253" s="516"/>
      <c r="BD253" s="516"/>
      <c r="BE253" s="516"/>
      <c r="BF253" s="516"/>
      <c r="BG253" s="516"/>
      <c r="BH253" s="516"/>
      <c r="BI253" s="516"/>
      <c r="BJ253" s="516"/>
      <c r="BK253" s="516"/>
      <c r="BL253" s="516"/>
      <c r="BM253" s="516"/>
      <c r="BN253" s="516"/>
      <c r="BO253" s="516"/>
      <c r="BP253" s="516"/>
      <c r="BQ253" s="516"/>
      <c r="BR253" s="516"/>
      <c r="BS253" s="516"/>
      <c r="BT253" s="516"/>
      <c r="BU253" s="516"/>
      <c r="BV253" s="516"/>
      <c r="BW253" s="516"/>
      <c r="BX253" s="516"/>
      <c r="BY253" s="516"/>
      <c r="BZ253" s="516"/>
      <c r="CA253" s="516"/>
      <c r="CB253" s="516"/>
      <c r="CC253" s="516"/>
      <c r="CD253" s="516"/>
      <c r="CE253" s="516"/>
      <c r="CF253" s="516"/>
      <c r="CG253" s="516"/>
      <c r="CH253" s="516"/>
      <c r="CI253" s="516"/>
    </row>
    <row r="254" spans="1:87" ht="18" customHeight="1">
      <c r="B254" s="332" t="s">
        <v>578</v>
      </c>
      <c r="F254" s="435"/>
      <c r="K254" s="527" t="s">
        <v>579</v>
      </c>
      <c r="L254" s="527"/>
      <c r="M254" s="527"/>
      <c r="N254" s="527"/>
      <c r="O254" s="527"/>
      <c r="P254" s="527"/>
      <c r="Q254" s="527"/>
      <c r="R254" s="527"/>
      <c r="S254" s="527"/>
      <c r="T254" s="527"/>
      <c r="U254" s="527"/>
      <c r="V254" s="527"/>
      <c r="W254" s="527"/>
      <c r="X254" s="527"/>
      <c r="Y254" s="527"/>
      <c r="Z254" s="527"/>
      <c r="AA254" s="435"/>
      <c r="AB254" s="550" t="s">
        <v>580</v>
      </c>
      <c r="AC254" s="550"/>
      <c r="AD254" s="550"/>
      <c r="AE254" s="550"/>
      <c r="AF254" s="550"/>
      <c r="AG254" s="550"/>
      <c r="AH254" s="550"/>
      <c r="AI254" s="550"/>
      <c r="AJ254" s="550"/>
      <c r="AK254" s="550"/>
      <c r="AL254" s="550"/>
      <c r="AM254" s="550"/>
      <c r="AN254" s="550"/>
      <c r="AO254" s="550"/>
      <c r="AP254" s="550"/>
      <c r="AQ254" s="550"/>
      <c r="AS254" s="526" t="s">
        <v>646</v>
      </c>
      <c r="AT254" s="526"/>
      <c r="AU254" s="526"/>
      <c r="AV254" s="526"/>
      <c r="AW254" s="526"/>
      <c r="AX254" s="526"/>
      <c r="AY254" s="526"/>
      <c r="AZ254" s="526"/>
      <c r="BA254" s="526"/>
      <c r="BB254" s="526"/>
      <c r="BC254" s="526"/>
      <c r="BD254" s="526"/>
      <c r="BE254" s="526"/>
      <c r="BF254" s="526"/>
      <c r="BG254" s="526"/>
      <c r="BH254" s="526"/>
      <c r="BI254" s="526"/>
      <c r="BJ254" s="526"/>
      <c r="BK254" s="526"/>
      <c r="BL254" s="526"/>
      <c r="BM254" s="526"/>
      <c r="BN254" s="447"/>
      <c r="BO254" s="526" t="s">
        <v>645</v>
      </c>
      <c r="BP254" s="526"/>
      <c r="BQ254" s="526"/>
      <c r="BR254" s="526"/>
      <c r="BS254" s="526"/>
      <c r="BT254" s="526"/>
      <c r="BU254" s="526"/>
      <c r="BV254" s="526"/>
      <c r="BW254" s="526"/>
      <c r="BX254" s="526"/>
      <c r="BY254" s="526"/>
      <c r="BZ254" s="526"/>
      <c r="CA254" s="526"/>
      <c r="CB254" s="526"/>
      <c r="CC254" s="526"/>
      <c r="CD254" s="526"/>
      <c r="CE254" s="526"/>
      <c r="CF254" s="526"/>
      <c r="CG254" s="526"/>
      <c r="CH254" s="526"/>
      <c r="CI254" s="526"/>
    </row>
    <row r="255" spans="1:87" ht="18" customHeight="1">
      <c r="B255" s="332" t="s">
        <v>581</v>
      </c>
      <c r="F255" s="435"/>
      <c r="K255" s="528">
        <v>41486</v>
      </c>
      <c r="L255" s="527"/>
      <c r="M255" s="527"/>
      <c r="N255" s="527"/>
      <c r="O255" s="527"/>
      <c r="P255" s="527"/>
      <c r="Q255" s="527"/>
      <c r="R255" s="527"/>
      <c r="S255" s="527"/>
      <c r="T255" s="527"/>
      <c r="U255" s="527"/>
      <c r="V255" s="527"/>
      <c r="W255" s="527"/>
      <c r="X255" s="527"/>
      <c r="Y255" s="527"/>
      <c r="Z255" s="527"/>
      <c r="AA255" s="458"/>
      <c r="AB255" s="528">
        <v>42566</v>
      </c>
      <c r="AC255" s="527"/>
      <c r="AD255" s="527"/>
      <c r="AE255" s="527"/>
      <c r="AF255" s="527"/>
      <c r="AG255" s="527"/>
      <c r="AH255" s="527"/>
      <c r="AI255" s="527"/>
      <c r="AJ255" s="527"/>
      <c r="AK255" s="527"/>
      <c r="AL255" s="527"/>
      <c r="AM255" s="527"/>
      <c r="AN255" s="527"/>
      <c r="AO255" s="527"/>
      <c r="AP255" s="527"/>
      <c r="AQ255" s="527"/>
      <c r="AS255" s="526">
        <v>477321807</v>
      </c>
      <c r="AT255" s="526"/>
      <c r="AU255" s="526"/>
      <c r="AV255" s="526"/>
      <c r="AW255" s="526"/>
      <c r="AX255" s="526"/>
      <c r="AY255" s="526"/>
      <c r="AZ255" s="526"/>
      <c r="BA255" s="526"/>
      <c r="BB255" s="526"/>
      <c r="BC255" s="526"/>
      <c r="BD255" s="526"/>
      <c r="BE255" s="526"/>
      <c r="BF255" s="526"/>
      <c r="BG255" s="526"/>
      <c r="BH255" s="526"/>
      <c r="BI255" s="526"/>
      <c r="BJ255" s="526"/>
      <c r="BK255" s="526"/>
      <c r="BL255" s="526"/>
      <c r="BM255" s="526"/>
      <c r="BO255" s="526">
        <v>673196124</v>
      </c>
      <c r="BP255" s="526"/>
      <c r="BQ255" s="526"/>
      <c r="BR255" s="526"/>
      <c r="BS255" s="526"/>
      <c r="BT255" s="526"/>
      <c r="BU255" s="526"/>
      <c r="BV255" s="526"/>
      <c r="BW255" s="526"/>
      <c r="BX255" s="526"/>
      <c r="BY255" s="526"/>
      <c r="BZ255" s="526"/>
      <c r="CA255" s="526"/>
      <c r="CB255" s="526"/>
      <c r="CC255" s="526"/>
      <c r="CD255" s="526"/>
      <c r="CE255" s="526"/>
      <c r="CF255" s="526"/>
      <c r="CG255" s="526"/>
      <c r="CH255" s="526"/>
      <c r="CI255" s="526"/>
    </row>
    <row r="256" spans="1:87" ht="18" customHeight="1">
      <c r="B256" s="332" t="s">
        <v>582</v>
      </c>
      <c r="F256" s="435"/>
      <c r="K256" s="528">
        <v>41486</v>
      </c>
      <c r="L256" s="527"/>
      <c r="M256" s="527"/>
      <c r="N256" s="527"/>
      <c r="O256" s="527"/>
      <c r="P256" s="527"/>
      <c r="Q256" s="527"/>
      <c r="R256" s="527"/>
      <c r="S256" s="527"/>
      <c r="T256" s="527"/>
      <c r="U256" s="527"/>
      <c r="V256" s="527"/>
      <c r="W256" s="527"/>
      <c r="X256" s="527"/>
      <c r="Y256" s="527"/>
      <c r="Z256" s="527"/>
      <c r="AA256" s="458"/>
      <c r="AB256" s="528">
        <v>42566</v>
      </c>
      <c r="AC256" s="527"/>
      <c r="AD256" s="527"/>
      <c r="AE256" s="527"/>
      <c r="AF256" s="527"/>
      <c r="AG256" s="527"/>
      <c r="AH256" s="527"/>
      <c r="AI256" s="527"/>
      <c r="AJ256" s="527"/>
      <c r="AK256" s="527"/>
      <c r="AL256" s="527"/>
      <c r="AM256" s="527"/>
      <c r="AN256" s="527"/>
      <c r="AO256" s="527"/>
      <c r="AP256" s="527"/>
      <c r="AQ256" s="527"/>
      <c r="AS256" s="526">
        <v>1037219653</v>
      </c>
      <c r="AT256" s="526"/>
      <c r="AU256" s="526"/>
      <c r="AV256" s="526"/>
      <c r="AW256" s="526"/>
      <c r="AX256" s="526"/>
      <c r="AY256" s="526"/>
      <c r="AZ256" s="526"/>
      <c r="BA256" s="526"/>
      <c r="BB256" s="526"/>
      <c r="BC256" s="526"/>
      <c r="BD256" s="526"/>
      <c r="BE256" s="526"/>
      <c r="BF256" s="526"/>
      <c r="BG256" s="526"/>
      <c r="BH256" s="526"/>
      <c r="BI256" s="526"/>
      <c r="BJ256" s="526"/>
      <c r="BK256" s="526"/>
      <c r="BL256" s="526"/>
      <c r="BM256" s="526"/>
      <c r="BO256" s="526">
        <v>1462853738</v>
      </c>
      <c r="BP256" s="526"/>
      <c r="BQ256" s="526"/>
      <c r="BR256" s="526"/>
      <c r="BS256" s="526"/>
      <c r="BT256" s="526"/>
      <c r="BU256" s="526"/>
      <c r="BV256" s="526"/>
      <c r="BW256" s="526"/>
      <c r="BX256" s="526"/>
      <c r="BY256" s="526"/>
      <c r="BZ256" s="526"/>
      <c r="CA256" s="526"/>
      <c r="CB256" s="526"/>
      <c r="CC256" s="526"/>
      <c r="CD256" s="526"/>
      <c r="CE256" s="526"/>
      <c r="CF256" s="526"/>
      <c r="CG256" s="526"/>
      <c r="CH256" s="526"/>
      <c r="CI256" s="526"/>
    </row>
    <row r="257" spans="1:89" ht="18" customHeight="1">
      <c r="B257" s="332" t="s">
        <v>583</v>
      </c>
      <c r="F257" s="435"/>
      <c r="K257" s="528">
        <v>41493</v>
      </c>
      <c r="L257" s="527"/>
      <c r="M257" s="527"/>
      <c r="N257" s="527"/>
      <c r="O257" s="527"/>
      <c r="P257" s="527"/>
      <c r="Q257" s="527"/>
      <c r="R257" s="527"/>
      <c r="S257" s="527"/>
      <c r="T257" s="527"/>
      <c r="U257" s="527"/>
      <c r="V257" s="527"/>
      <c r="W257" s="527"/>
      <c r="X257" s="527"/>
      <c r="Y257" s="527"/>
      <c r="Z257" s="527"/>
      <c r="AA257" s="458"/>
      <c r="AB257" s="528">
        <v>42561</v>
      </c>
      <c r="AC257" s="527"/>
      <c r="AD257" s="527"/>
      <c r="AE257" s="527"/>
      <c r="AF257" s="527"/>
      <c r="AG257" s="527"/>
      <c r="AH257" s="527"/>
      <c r="AI257" s="527"/>
      <c r="AJ257" s="527"/>
      <c r="AK257" s="527"/>
      <c r="AL257" s="527"/>
      <c r="AM257" s="527"/>
      <c r="AN257" s="527"/>
      <c r="AO257" s="527"/>
      <c r="AP257" s="527"/>
      <c r="AQ257" s="527"/>
      <c r="AS257" s="526">
        <v>397712544</v>
      </c>
      <c r="AT257" s="526"/>
      <c r="AU257" s="526"/>
      <c r="AV257" s="526"/>
      <c r="AW257" s="526"/>
      <c r="AX257" s="526"/>
      <c r="AY257" s="526"/>
      <c r="AZ257" s="526"/>
      <c r="BA257" s="526"/>
      <c r="BB257" s="526"/>
      <c r="BC257" s="526"/>
      <c r="BD257" s="526"/>
      <c r="BE257" s="526"/>
      <c r="BF257" s="526"/>
      <c r="BG257" s="526"/>
      <c r="BH257" s="526"/>
      <c r="BI257" s="526"/>
      <c r="BJ257" s="526"/>
      <c r="BK257" s="526"/>
      <c r="BL257" s="526"/>
      <c r="BM257" s="526"/>
      <c r="BO257" s="526">
        <v>563069005</v>
      </c>
      <c r="BP257" s="526"/>
      <c r="BQ257" s="526"/>
      <c r="BR257" s="526"/>
      <c r="BS257" s="526"/>
      <c r="BT257" s="526"/>
      <c r="BU257" s="526"/>
      <c r="BV257" s="526"/>
      <c r="BW257" s="526"/>
      <c r="BX257" s="526"/>
      <c r="BY257" s="526"/>
      <c r="BZ257" s="526"/>
      <c r="CA257" s="526"/>
      <c r="CB257" s="526"/>
      <c r="CC257" s="526"/>
      <c r="CD257" s="526"/>
      <c r="CE257" s="526"/>
      <c r="CF257" s="526"/>
      <c r="CG257" s="526"/>
      <c r="CH257" s="526"/>
      <c r="CI257" s="526"/>
    </row>
    <row r="258" spans="1:89" ht="18" customHeight="1">
      <c r="B258" s="332" t="s">
        <v>584</v>
      </c>
      <c r="F258" s="435"/>
      <c r="K258" s="528">
        <v>41495</v>
      </c>
      <c r="L258" s="527"/>
      <c r="M258" s="527"/>
      <c r="N258" s="527"/>
      <c r="O258" s="527"/>
      <c r="P258" s="527"/>
      <c r="Q258" s="527"/>
      <c r="R258" s="527"/>
      <c r="S258" s="527"/>
      <c r="T258" s="527"/>
      <c r="U258" s="527"/>
      <c r="V258" s="527"/>
      <c r="W258" s="527"/>
      <c r="X258" s="527"/>
      <c r="Y258" s="527"/>
      <c r="Z258" s="527"/>
      <c r="AA258" s="458"/>
      <c r="AB258" s="528">
        <v>42556</v>
      </c>
      <c r="AC258" s="527"/>
      <c r="AD258" s="527"/>
      <c r="AE258" s="527"/>
      <c r="AF258" s="527"/>
      <c r="AG258" s="527"/>
      <c r="AH258" s="527"/>
      <c r="AI258" s="527"/>
      <c r="AJ258" s="527"/>
      <c r="AK258" s="527"/>
      <c r="AL258" s="527"/>
      <c r="AM258" s="527"/>
      <c r="AN258" s="527"/>
      <c r="AO258" s="527"/>
      <c r="AP258" s="527"/>
      <c r="AQ258" s="527"/>
      <c r="AS258" s="526">
        <v>458736557</v>
      </c>
      <c r="AT258" s="526"/>
      <c r="AU258" s="526"/>
      <c r="AV258" s="526"/>
      <c r="AW258" s="526"/>
      <c r="AX258" s="526"/>
      <c r="AY258" s="526"/>
      <c r="AZ258" s="526"/>
      <c r="BA258" s="526"/>
      <c r="BB258" s="526"/>
      <c r="BC258" s="526"/>
      <c r="BD258" s="526"/>
      <c r="BE258" s="526"/>
      <c r="BF258" s="526"/>
      <c r="BG258" s="526"/>
      <c r="BH258" s="526"/>
      <c r="BI258" s="526"/>
      <c r="BJ258" s="526"/>
      <c r="BK258" s="526"/>
      <c r="BL258" s="526"/>
      <c r="BM258" s="526"/>
      <c r="BO258" s="526">
        <v>651411310</v>
      </c>
      <c r="BP258" s="526"/>
      <c r="BQ258" s="526"/>
      <c r="BR258" s="526"/>
      <c r="BS258" s="526"/>
      <c r="BT258" s="526"/>
      <c r="BU258" s="526"/>
      <c r="BV258" s="526"/>
      <c r="BW258" s="526"/>
      <c r="BX258" s="526"/>
      <c r="BY258" s="526"/>
      <c r="BZ258" s="526"/>
      <c r="CA258" s="526"/>
      <c r="CB258" s="526"/>
      <c r="CC258" s="526"/>
      <c r="CD258" s="526"/>
      <c r="CE258" s="526"/>
      <c r="CF258" s="526"/>
      <c r="CG258" s="526"/>
      <c r="CH258" s="526"/>
      <c r="CI258" s="526"/>
    </row>
    <row r="259" spans="1:89" ht="18" customHeight="1">
      <c r="B259" s="332" t="s">
        <v>585</v>
      </c>
      <c r="F259" s="435"/>
      <c r="K259" s="528">
        <v>41530</v>
      </c>
      <c r="L259" s="527"/>
      <c r="M259" s="527"/>
      <c r="N259" s="527"/>
      <c r="O259" s="527"/>
      <c r="P259" s="527"/>
      <c r="Q259" s="527"/>
      <c r="R259" s="527"/>
      <c r="S259" s="527"/>
      <c r="T259" s="527"/>
      <c r="U259" s="527"/>
      <c r="V259" s="527"/>
      <c r="W259" s="527"/>
      <c r="X259" s="527"/>
      <c r="Y259" s="527"/>
      <c r="Z259" s="527"/>
      <c r="AA259" s="458"/>
      <c r="AB259" s="528">
        <v>42592</v>
      </c>
      <c r="AC259" s="527"/>
      <c r="AD259" s="527"/>
      <c r="AE259" s="527"/>
      <c r="AF259" s="527"/>
      <c r="AG259" s="527"/>
      <c r="AH259" s="527"/>
      <c r="AI259" s="527"/>
      <c r="AJ259" s="527"/>
      <c r="AK259" s="527"/>
      <c r="AL259" s="527"/>
      <c r="AM259" s="527"/>
      <c r="AN259" s="527"/>
      <c r="AO259" s="527"/>
      <c r="AP259" s="527"/>
      <c r="AQ259" s="527"/>
      <c r="AS259" s="526">
        <v>771270065</v>
      </c>
      <c r="AT259" s="526"/>
      <c r="AU259" s="526"/>
      <c r="AV259" s="526"/>
      <c r="AW259" s="526"/>
      <c r="AX259" s="526"/>
      <c r="AY259" s="526"/>
      <c r="AZ259" s="526"/>
      <c r="BA259" s="526"/>
      <c r="BB259" s="526"/>
      <c r="BC259" s="526"/>
      <c r="BD259" s="526"/>
      <c r="BE259" s="526"/>
      <c r="BF259" s="526"/>
      <c r="BG259" s="526"/>
      <c r="BH259" s="526"/>
      <c r="BI259" s="526"/>
      <c r="BJ259" s="526"/>
      <c r="BK259" s="526"/>
      <c r="BL259" s="526"/>
      <c r="BM259" s="526"/>
      <c r="BO259" s="526">
        <v>1070819454</v>
      </c>
      <c r="BP259" s="526"/>
      <c r="BQ259" s="526"/>
      <c r="BR259" s="526"/>
      <c r="BS259" s="526"/>
      <c r="BT259" s="526"/>
      <c r="BU259" s="526"/>
      <c r="BV259" s="526"/>
      <c r="BW259" s="526"/>
      <c r="BX259" s="526"/>
      <c r="BY259" s="526"/>
      <c r="BZ259" s="526"/>
      <c r="CA259" s="526"/>
      <c r="CB259" s="526"/>
      <c r="CC259" s="526"/>
      <c r="CD259" s="526"/>
      <c r="CE259" s="526"/>
      <c r="CF259" s="526"/>
      <c r="CG259" s="526"/>
      <c r="CH259" s="526"/>
      <c r="CI259" s="526"/>
    </row>
    <row r="260" spans="1:89" s="333" customFormat="1" ht="18" customHeight="1">
      <c r="B260" s="333" t="s">
        <v>194</v>
      </c>
      <c r="F260" s="119"/>
      <c r="K260" s="535"/>
      <c r="L260" s="535"/>
      <c r="M260" s="535"/>
      <c r="N260" s="535"/>
      <c r="O260" s="535"/>
      <c r="P260" s="535"/>
      <c r="Q260" s="535"/>
      <c r="R260" s="535"/>
      <c r="S260" s="535"/>
      <c r="T260" s="535"/>
      <c r="U260" s="535"/>
      <c r="V260" s="535"/>
      <c r="W260" s="535"/>
      <c r="X260" s="535"/>
      <c r="Y260" s="535"/>
      <c r="Z260" s="535"/>
      <c r="AA260" s="119"/>
      <c r="AB260" s="535"/>
      <c r="AC260" s="535"/>
      <c r="AD260" s="535"/>
      <c r="AE260" s="535"/>
      <c r="AF260" s="535"/>
      <c r="AG260" s="535"/>
      <c r="AH260" s="535"/>
      <c r="AI260" s="535"/>
      <c r="AJ260" s="535"/>
      <c r="AK260" s="535"/>
      <c r="AL260" s="535"/>
      <c r="AM260" s="535"/>
      <c r="AN260" s="535"/>
      <c r="AO260" s="535"/>
      <c r="AP260" s="535"/>
      <c r="AQ260" s="535"/>
      <c r="AS260" s="536">
        <v>3142260626</v>
      </c>
      <c r="AT260" s="536"/>
      <c r="AU260" s="536"/>
      <c r="AV260" s="536"/>
      <c r="AW260" s="536"/>
      <c r="AX260" s="536"/>
      <c r="AY260" s="536"/>
      <c r="AZ260" s="536"/>
      <c r="BA260" s="536"/>
      <c r="BB260" s="536"/>
      <c r="BC260" s="536"/>
      <c r="BD260" s="536"/>
      <c r="BE260" s="536"/>
      <c r="BF260" s="536"/>
      <c r="BG260" s="536"/>
      <c r="BH260" s="536"/>
      <c r="BI260" s="536"/>
      <c r="BJ260" s="536"/>
      <c r="BK260" s="536"/>
      <c r="BL260" s="536"/>
      <c r="BM260" s="536"/>
      <c r="BO260" s="536">
        <v>4421349631</v>
      </c>
      <c r="BP260" s="536"/>
      <c r="BQ260" s="536"/>
      <c r="BR260" s="536"/>
      <c r="BS260" s="536"/>
      <c r="BT260" s="536"/>
      <c r="BU260" s="536"/>
      <c r="BV260" s="536"/>
      <c r="BW260" s="536"/>
      <c r="BX260" s="536"/>
      <c r="BY260" s="536"/>
      <c r="BZ260" s="536"/>
      <c r="CA260" s="536"/>
      <c r="CB260" s="536"/>
      <c r="CC260" s="536"/>
      <c r="CD260" s="536"/>
      <c r="CE260" s="536"/>
      <c r="CF260" s="536"/>
      <c r="CG260" s="536"/>
      <c r="CH260" s="536"/>
      <c r="CI260" s="536"/>
    </row>
    <row r="262" spans="1:89" ht="18" customHeight="1">
      <c r="B262" s="333" t="s">
        <v>490</v>
      </c>
    </row>
    <row r="263" spans="1:89" s="348" customFormat="1" ht="27" customHeight="1">
      <c r="B263" s="178"/>
      <c r="C263" s="552" t="s">
        <v>645</v>
      </c>
      <c r="D263" s="552"/>
      <c r="E263" s="552"/>
      <c r="F263" s="552"/>
      <c r="G263" s="552"/>
      <c r="H263" s="552"/>
      <c r="I263" s="552"/>
      <c r="J263" s="552"/>
      <c r="K263" s="552"/>
      <c r="L263" s="552"/>
      <c r="M263" s="552"/>
      <c r="N263" s="552"/>
      <c r="O263" s="552"/>
      <c r="P263" s="552"/>
      <c r="Q263" s="552"/>
      <c r="R263" s="552"/>
      <c r="S263" s="395"/>
      <c r="T263" s="552" t="s">
        <v>493</v>
      </c>
      <c r="U263" s="552"/>
      <c r="V263" s="552"/>
      <c r="W263" s="552"/>
      <c r="X263" s="552"/>
      <c r="Y263" s="552"/>
      <c r="Z263" s="552"/>
      <c r="AA263" s="552"/>
      <c r="AB263" s="552"/>
      <c r="AC263" s="552"/>
      <c r="AD263" s="552"/>
      <c r="AE263" s="552"/>
      <c r="AF263" s="552"/>
      <c r="AG263" s="552"/>
      <c r="AH263" s="552"/>
      <c r="AI263" s="552"/>
      <c r="AJ263" s="395"/>
      <c r="AK263" s="552" t="s">
        <v>480</v>
      </c>
      <c r="AL263" s="552"/>
      <c r="AM263" s="552"/>
      <c r="AN263" s="552"/>
      <c r="AO263" s="552"/>
      <c r="AP263" s="552"/>
      <c r="AQ263" s="552"/>
      <c r="AR263" s="552"/>
      <c r="AS263" s="552"/>
      <c r="AT263" s="552"/>
      <c r="AU263" s="552"/>
      <c r="AV263" s="552"/>
      <c r="AW263" s="552"/>
      <c r="AX263" s="552"/>
      <c r="AY263" s="552"/>
      <c r="AZ263" s="552"/>
      <c r="BA263" s="395"/>
      <c r="BB263" s="552" t="s">
        <v>494</v>
      </c>
      <c r="BC263" s="552"/>
      <c r="BD263" s="552"/>
      <c r="BE263" s="552"/>
      <c r="BF263" s="552"/>
      <c r="BG263" s="552"/>
      <c r="BH263" s="552"/>
      <c r="BI263" s="552"/>
      <c r="BJ263" s="552"/>
      <c r="BK263" s="552"/>
      <c r="BL263" s="552"/>
      <c r="BM263" s="552"/>
      <c r="BN263" s="552"/>
      <c r="BO263" s="552"/>
      <c r="BP263" s="552"/>
      <c r="BQ263" s="552"/>
      <c r="BR263" s="395"/>
      <c r="BS263" s="552" t="s">
        <v>646</v>
      </c>
      <c r="BT263" s="552"/>
      <c r="BU263" s="552"/>
      <c r="BV263" s="552"/>
      <c r="BW263" s="552"/>
      <c r="BX263" s="552"/>
      <c r="BY263" s="552"/>
      <c r="BZ263" s="552"/>
      <c r="CA263" s="552"/>
      <c r="CB263" s="552"/>
      <c r="CC263" s="552"/>
      <c r="CD263" s="552"/>
      <c r="CE263" s="552"/>
      <c r="CF263" s="552"/>
      <c r="CG263" s="552"/>
      <c r="CH263" s="552"/>
      <c r="CI263" s="552"/>
    </row>
    <row r="264" spans="1:89" s="404" customFormat="1" ht="27" customHeight="1">
      <c r="B264" s="405" t="s">
        <v>217</v>
      </c>
      <c r="C264" s="551">
        <v>17657556803</v>
      </c>
      <c r="D264" s="551"/>
      <c r="E264" s="551"/>
      <c r="F264" s="551"/>
      <c r="G264" s="551"/>
      <c r="H264" s="551"/>
      <c r="I264" s="551"/>
      <c r="J264" s="551"/>
      <c r="K264" s="551"/>
      <c r="L264" s="551"/>
      <c r="M264" s="551"/>
      <c r="N264" s="551"/>
      <c r="O264" s="551"/>
      <c r="P264" s="551"/>
      <c r="Q264" s="551"/>
      <c r="R264" s="551"/>
      <c r="S264" s="402"/>
      <c r="T264" s="551">
        <v>0</v>
      </c>
      <c r="U264" s="551"/>
      <c r="V264" s="551"/>
      <c r="W264" s="551"/>
      <c r="X264" s="551"/>
      <c r="Y264" s="551"/>
      <c r="Z264" s="551"/>
      <c r="AA264" s="551"/>
      <c r="AB264" s="551"/>
      <c r="AC264" s="551"/>
      <c r="AD264" s="551"/>
      <c r="AE264" s="551"/>
      <c r="AF264" s="551"/>
      <c r="AG264" s="551"/>
      <c r="AH264" s="551"/>
      <c r="AI264" s="551"/>
      <c r="AJ264" s="402"/>
      <c r="AK264" s="551">
        <v>1516356803</v>
      </c>
      <c r="AL264" s="551"/>
      <c r="AM264" s="551"/>
      <c r="AN264" s="551"/>
      <c r="AO264" s="551"/>
      <c r="AP264" s="551"/>
      <c r="AQ264" s="551"/>
      <c r="AR264" s="551"/>
      <c r="AS264" s="551"/>
      <c r="AT264" s="551"/>
      <c r="AU264" s="551"/>
      <c r="AV264" s="551"/>
      <c r="AW264" s="551"/>
      <c r="AX264" s="551"/>
      <c r="AY264" s="551"/>
      <c r="AZ264" s="551"/>
      <c r="BA264" s="402"/>
      <c r="BB264" s="551">
        <v>0</v>
      </c>
      <c r="BC264" s="551"/>
      <c r="BD264" s="551"/>
      <c r="BE264" s="551"/>
      <c r="BF264" s="551"/>
      <c r="BG264" s="551"/>
      <c r="BH264" s="551"/>
      <c r="BI264" s="551"/>
      <c r="BJ264" s="551"/>
      <c r="BK264" s="551"/>
      <c r="BL264" s="551"/>
      <c r="BM264" s="551"/>
      <c r="BN264" s="551"/>
      <c r="BO264" s="551"/>
      <c r="BP264" s="551"/>
      <c r="BQ264" s="551"/>
      <c r="BR264" s="402"/>
      <c r="BS264" s="551">
        <v>16141200000</v>
      </c>
      <c r="BT264" s="551"/>
      <c r="BU264" s="551"/>
      <c r="BV264" s="551"/>
      <c r="BW264" s="551"/>
      <c r="BX264" s="551"/>
      <c r="BY264" s="551"/>
      <c r="BZ264" s="551"/>
      <c r="CA264" s="551"/>
      <c r="CB264" s="551"/>
      <c r="CC264" s="551"/>
      <c r="CD264" s="551"/>
      <c r="CE264" s="551"/>
      <c r="CF264" s="551"/>
      <c r="CG264" s="551"/>
      <c r="CH264" s="551"/>
      <c r="CI264" s="551"/>
      <c r="CJ264" s="440"/>
    </row>
    <row r="265" spans="1:89" s="404" customFormat="1" ht="27" hidden="1" customHeight="1">
      <c r="B265" s="405" t="s">
        <v>365</v>
      </c>
      <c r="C265" s="551"/>
      <c r="D265" s="551"/>
      <c r="E265" s="551"/>
      <c r="F265" s="551"/>
      <c r="G265" s="551"/>
      <c r="H265" s="551"/>
      <c r="I265" s="551"/>
      <c r="J265" s="551"/>
      <c r="K265" s="551"/>
      <c r="L265" s="551"/>
      <c r="M265" s="551"/>
      <c r="N265" s="551"/>
      <c r="O265" s="551"/>
      <c r="P265" s="551"/>
      <c r="Q265" s="551"/>
      <c r="R265" s="551"/>
      <c r="S265" s="402"/>
      <c r="T265" s="551"/>
      <c r="U265" s="551"/>
      <c r="V265" s="551"/>
      <c r="W265" s="551"/>
      <c r="X265" s="551"/>
      <c r="Y265" s="551"/>
      <c r="Z265" s="551"/>
      <c r="AA265" s="551"/>
      <c r="AB265" s="551"/>
      <c r="AC265" s="551"/>
      <c r="AD265" s="551"/>
      <c r="AE265" s="551"/>
      <c r="AF265" s="551"/>
      <c r="AG265" s="551"/>
      <c r="AH265" s="551"/>
      <c r="AI265" s="551"/>
      <c r="AJ265" s="402"/>
      <c r="AK265" s="551"/>
      <c r="AL265" s="551"/>
      <c r="AM265" s="551"/>
      <c r="AN265" s="551"/>
      <c r="AO265" s="551"/>
      <c r="AP265" s="551"/>
      <c r="AQ265" s="551"/>
      <c r="AR265" s="551"/>
      <c r="AS265" s="551"/>
      <c r="AT265" s="551"/>
      <c r="AU265" s="551"/>
      <c r="AV265" s="551"/>
      <c r="AW265" s="551"/>
      <c r="AX265" s="551"/>
      <c r="AY265" s="551"/>
      <c r="AZ265" s="551"/>
      <c r="BA265" s="402"/>
      <c r="BB265" s="551"/>
      <c r="BC265" s="551"/>
      <c r="BD265" s="551"/>
      <c r="BE265" s="551"/>
      <c r="BF265" s="551"/>
      <c r="BG265" s="551"/>
      <c r="BH265" s="551"/>
      <c r="BI265" s="551"/>
      <c r="BJ265" s="551"/>
      <c r="BK265" s="551"/>
      <c r="BL265" s="551"/>
      <c r="BM265" s="551"/>
      <c r="BN265" s="551"/>
      <c r="BO265" s="551"/>
      <c r="BP265" s="551"/>
      <c r="BQ265" s="551"/>
      <c r="BR265" s="402"/>
      <c r="BS265" s="551">
        <v>0</v>
      </c>
      <c r="BT265" s="551"/>
      <c r="BU265" s="551"/>
      <c r="BV265" s="551"/>
      <c r="BW265" s="551"/>
      <c r="BX265" s="551"/>
      <c r="BY265" s="551"/>
      <c r="BZ265" s="551"/>
      <c r="CA265" s="551"/>
      <c r="CB265" s="551"/>
      <c r="CC265" s="551"/>
      <c r="CD265" s="551"/>
      <c r="CE265" s="551"/>
      <c r="CF265" s="551"/>
      <c r="CG265" s="551"/>
      <c r="CH265" s="551"/>
      <c r="CI265" s="551"/>
    </row>
    <row r="266" spans="1:89" s="404" customFormat="1" ht="27" hidden="1" customHeight="1">
      <c r="B266" s="405" t="s">
        <v>366</v>
      </c>
      <c r="C266" s="551"/>
      <c r="D266" s="551"/>
      <c r="E266" s="551"/>
      <c r="F266" s="551"/>
      <c r="G266" s="551"/>
      <c r="H266" s="551"/>
      <c r="I266" s="551"/>
      <c r="J266" s="551"/>
      <c r="K266" s="551"/>
      <c r="L266" s="551"/>
      <c r="M266" s="551"/>
      <c r="N266" s="551"/>
      <c r="O266" s="551"/>
      <c r="P266" s="551"/>
      <c r="Q266" s="551"/>
      <c r="R266" s="551"/>
      <c r="S266" s="402"/>
      <c r="T266" s="551"/>
      <c r="U266" s="551"/>
      <c r="V266" s="551"/>
      <c r="W266" s="551"/>
      <c r="X266" s="551"/>
      <c r="Y266" s="551"/>
      <c r="Z266" s="551"/>
      <c r="AA266" s="551"/>
      <c r="AB266" s="551"/>
      <c r="AC266" s="551"/>
      <c r="AD266" s="551"/>
      <c r="AE266" s="551"/>
      <c r="AF266" s="551"/>
      <c r="AG266" s="551"/>
      <c r="AH266" s="551"/>
      <c r="AI266" s="551"/>
      <c r="AJ266" s="402"/>
      <c r="AK266" s="551"/>
      <c r="AL266" s="551"/>
      <c r="AM266" s="551"/>
      <c r="AN266" s="551"/>
      <c r="AO266" s="551"/>
      <c r="AP266" s="551"/>
      <c r="AQ266" s="551"/>
      <c r="AR266" s="551"/>
      <c r="AS266" s="551"/>
      <c r="AT266" s="551"/>
      <c r="AU266" s="551"/>
      <c r="AV266" s="551"/>
      <c r="AW266" s="551"/>
      <c r="AX266" s="551"/>
      <c r="AY266" s="551"/>
      <c r="AZ266" s="551"/>
      <c r="BA266" s="402"/>
      <c r="BB266" s="551"/>
      <c r="BC266" s="551"/>
      <c r="BD266" s="551"/>
      <c r="BE266" s="551"/>
      <c r="BF266" s="551"/>
      <c r="BG266" s="551"/>
      <c r="BH266" s="551"/>
      <c r="BI266" s="551"/>
      <c r="BJ266" s="551"/>
      <c r="BK266" s="551"/>
      <c r="BL266" s="551"/>
      <c r="BM266" s="551"/>
      <c r="BN266" s="551"/>
      <c r="BO266" s="551"/>
      <c r="BP266" s="551"/>
      <c r="BQ266" s="551"/>
      <c r="BR266" s="402"/>
      <c r="BS266" s="551">
        <v>0</v>
      </c>
      <c r="BT266" s="551"/>
      <c r="BU266" s="551"/>
      <c r="BV266" s="551"/>
      <c r="BW266" s="551"/>
      <c r="BX266" s="551"/>
      <c r="BY266" s="551"/>
      <c r="BZ266" s="551"/>
      <c r="CA266" s="551"/>
      <c r="CB266" s="551"/>
      <c r="CC266" s="551"/>
      <c r="CD266" s="551"/>
      <c r="CE266" s="551"/>
      <c r="CF266" s="551"/>
      <c r="CG266" s="551"/>
      <c r="CH266" s="551"/>
      <c r="CI266" s="551"/>
    </row>
    <row r="267" spans="1:89" s="404" customFormat="1" ht="27" hidden="1" customHeight="1">
      <c r="B267" s="405" t="s">
        <v>367</v>
      </c>
      <c r="C267" s="551"/>
      <c r="D267" s="551"/>
      <c r="E267" s="551"/>
      <c r="F267" s="551"/>
      <c r="G267" s="551"/>
      <c r="H267" s="551"/>
      <c r="I267" s="551"/>
      <c r="J267" s="551"/>
      <c r="K267" s="551"/>
      <c r="L267" s="551"/>
      <c r="M267" s="551"/>
      <c r="N267" s="551"/>
      <c r="O267" s="551"/>
      <c r="P267" s="551"/>
      <c r="Q267" s="551"/>
      <c r="R267" s="551"/>
      <c r="S267" s="402"/>
      <c r="T267" s="551"/>
      <c r="U267" s="551"/>
      <c r="V267" s="551"/>
      <c r="W267" s="551"/>
      <c r="X267" s="551"/>
      <c r="Y267" s="551"/>
      <c r="Z267" s="551"/>
      <c r="AA267" s="551"/>
      <c r="AB267" s="551"/>
      <c r="AC267" s="551"/>
      <c r="AD267" s="551"/>
      <c r="AE267" s="551"/>
      <c r="AF267" s="551"/>
      <c r="AG267" s="551"/>
      <c r="AH267" s="551"/>
      <c r="AI267" s="551"/>
      <c r="AJ267" s="402"/>
      <c r="AK267" s="551"/>
      <c r="AL267" s="551"/>
      <c r="AM267" s="551"/>
      <c r="AN267" s="551"/>
      <c r="AO267" s="551"/>
      <c r="AP267" s="551"/>
      <c r="AQ267" s="551"/>
      <c r="AR267" s="551"/>
      <c r="AS267" s="551"/>
      <c r="AT267" s="551"/>
      <c r="AU267" s="551"/>
      <c r="AV267" s="551"/>
      <c r="AW267" s="551"/>
      <c r="AX267" s="551"/>
      <c r="AY267" s="551"/>
      <c r="AZ267" s="551"/>
      <c r="BA267" s="402"/>
      <c r="BB267" s="551"/>
      <c r="BC267" s="551"/>
      <c r="BD267" s="551"/>
      <c r="BE267" s="551"/>
      <c r="BF267" s="551"/>
      <c r="BG267" s="551"/>
      <c r="BH267" s="551"/>
      <c r="BI267" s="551"/>
      <c r="BJ267" s="551"/>
      <c r="BK267" s="551"/>
      <c r="BL267" s="551"/>
      <c r="BM267" s="551"/>
      <c r="BN267" s="551"/>
      <c r="BO267" s="551"/>
      <c r="BP267" s="551"/>
      <c r="BQ267" s="551"/>
      <c r="BR267" s="402"/>
      <c r="BS267" s="551">
        <v>0</v>
      </c>
      <c r="BT267" s="551"/>
      <c r="BU267" s="551"/>
      <c r="BV267" s="551"/>
      <c r="BW267" s="551"/>
      <c r="BX267" s="551"/>
      <c r="BY267" s="551"/>
      <c r="BZ267" s="551"/>
      <c r="CA267" s="551"/>
      <c r="CB267" s="551"/>
      <c r="CC267" s="551"/>
      <c r="CD267" s="551"/>
      <c r="CE267" s="551"/>
      <c r="CF267" s="551"/>
      <c r="CG267" s="551"/>
      <c r="CH267" s="551"/>
      <c r="CI267" s="551"/>
    </row>
    <row r="268" spans="1:89" s="404" customFormat="1" ht="27" hidden="1" customHeight="1">
      <c r="B268" s="405" t="s">
        <v>368</v>
      </c>
      <c r="C268" s="551"/>
      <c r="D268" s="551"/>
      <c r="E268" s="551"/>
      <c r="F268" s="551"/>
      <c r="G268" s="551"/>
      <c r="H268" s="551"/>
      <c r="I268" s="551"/>
      <c r="J268" s="551"/>
      <c r="K268" s="551"/>
      <c r="L268" s="551"/>
      <c r="M268" s="551"/>
      <c r="N268" s="551"/>
      <c r="O268" s="551"/>
      <c r="P268" s="551"/>
      <c r="Q268" s="551"/>
      <c r="R268" s="551"/>
      <c r="S268" s="402"/>
      <c r="T268" s="551"/>
      <c r="U268" s="551"/>
      <c r="V268" s="551"/>
      <c r="W268" s="551"/>
      <c r="X268" s="551"/>
      <c r="Y268" s="551"/>
      <c r="Z268" s="551"/>
      <c r="AA268" s="551"/>
      <c r="AB268" s="551"/>
      <c r="AC268" s="551"/>
      <c r="AD268" s="551"/>
      <c r="AE268" s="551"/>
      <c r="AF268" s="551"/>
      <c r="AG268" s="551"/>
      <c r="AH268" s="551"/>
      <c r="AI268" s="551"/>
      <c r="AJ268" s="402"/>
      <c r="AK268" s="551"/>
      <c r="AL268" s="551"/>
      <c r="AM268" s="551"/>
      <c r="AN268" s="551"/>
      <c r="AO268" s="551"/>
      <c r="AP268" s="551"/>
      <c r="AQ268" s="551"/>
      <c r="AR268" s="551"/>
      <c r="AS268" s="551"/>
      <c r="AT268" s="551"/>
      <c r="AU268" s="551"/>
      <c r="AV268" s="551"/>
      <c r="AW268" s="551"/>
      <c r="AX268" s="551"/>
      <c r="AY268" s="551"/>
      <c r="AZ268" s="551"/>
      <c r="BA268" s="402"/>
      <c r="BB268" s="551"/>
      <c r="BC268" s="551"/>
      <c r="BD268" s="551"/>
      <c r="BE268" s="551"/>
      <c r="BF268" s="551"/>
      <c r="BG268" s="551"/>
      <c r="BH268" s="551"/>
      <c r="BI268" s="551"/>
      <c r="BJ268" s="551"/>
      <c r="BK268" s="551"/>
      <c r="BL268" s="551"/>
      <c r="BM268" s="551"/>
      <c r="BN268" s="551"/>
      <c r="BO268" s="551"/>
      <c r="BP268" s="551"/>
      <c r="BQ268" s="551"/>
      <c r="BR268" s="402"/>
      <c r="BS268" s="551"/>
      <c r="BT268" s="551"/>
      <c r="BU268" s="551"/>
      <c r="BV268" s="551"/>
      <c r="BW268" s="551"/>
      <c r="BX268" s="551"/>
      <c r="BY268" s="551"/>
      <c r="BZ268" s="551"/>
      <c r="CA268" s="551"/>
      <c r="CB268" s="551"/>
      <c r="CC268" s="551"/>
      <c r="CD268" s="551"/>
      <c r="CE268" s="551"/>
      <c r="CF268" s="551"/>
      <c r="CG268" s="551"/>
      <c r="CH268" s="551"/>
      <c r="CI268" s="551"/>
    </row>
    <row r="269" spans="1:89" s="404" customFormat="1" ht="27" customHeight="1">
      <c r="B269" s="405" t="s">
        <v>478</v>
      </c>
      <c r="C269" s="551">
        <v>1784980176</v>
      </c>
      <c r="D269" s="551"/>
      <c r="E269" s="551"/>
      <c r="F269" s="551"/>
      <c r="G269" s="551"/>
      <c r="H269" s="551"/>
      <c r="I269" s="551"/>
      <c r="J269" s="551"/>
      <c r="K269" s="551"/>
      <c r="L269" s="551"/>
      <c r="M269" s="551"/>
      <c r="N269" s="551"/>
      <c r="O269" s="551"/>
      <c r="P269" s="551"/>
      <c r="Q269" s="551"/>
      <c r="R269" s="551"/>
      <c r="S269" s="402"/>
      <c r="T269" s="551">
        <v>0</v>
      </c>
      <c r="U269" s="551"/>
      <c r="V269" s="551"/>
      <c r="W269" s="551"/>
      <c r="X269" s="551"/>
      <c r="Y269" s="551"/>
      <c r="Z269" s="551"/>
      <c r="AA269" s="551"/>
      <c r="AB269" s="551"/>
      <c r="AC269" s="551"/>
      <c r="AD269" s="551"/>
      <c r="AE269" s="551"/>
      <c r="AF269" s="551"/>
      <c r="AG269" s="551"/>
      <c r="AH269" s="551"/>
      <c r="AI269" s="551"/>
      <c r="AJ269" s="402"/>
      <c r="AK269" s="551">
        <v>1256472860</v>
      </c>
      <c r="AL269" s="551"/>
      <c r="AM269" s="551"/>
      <c r="AN269" s="551"/>
      <c r="AO269" s="551"/>
      <c r="AP269" s="551"/>
      <c r="AQ269" s="551"/>
      <c r="AR269" s="551"/>
      <c r="AS269" s="551"/>
      <c r="AT269" s="551"/>
      <c r="AU269" s="551"/>
      <c r="AV269" s="551"/>
      <c r="AW269" s="551"/>
      <c r="AX269" s="551"/>
      <c r="AY269" s="551"/>
      <c r="AZ269" s="551"/>
      <c r="BA269" s="402"/>
      <c r="BB269" s="551">
        <v>0</v>
      </c>
      <c r="BC269" s="551"/>
      <c r="BD269" s="551"/>
      <c r="BE269" s="551"/>
      <c r="BF269" s="551"/>
      <c r="BG269" s="551"/>
      <c r="BH269" s="551"/>
      <c r="BI269" s="551"/>
      <c r="BJ269" s="551"/>
      <c r="BK269" s="551"/>
      <c r="BL269" s="551"/>
      <c r="BM269" s="551"/>
      <c r="BN269" s="551"/>
      <c r="BO269" s="551"/>
      <c r="BP269" s="551"/>
      <c r="BQ269" s="551"/>
      <c r="BR269" s="402"/>
      <c r="BS269" s="551">
        <v>528507316</v>
      </c>
      <c r="BT269" s="551"/>
      <c r="BU269" s="551"/>
      <c r="BV269" s="551"/>
      <c r="BW269" s="551"/>
      <c r="BX269" s="551"/>
      <c r="BY269" s="551"/>
      <c r="BZ269" s="551"/>
      <c r="CA269" s="551"/>
      <c r="CB269" s="551"/>
      <c r="CC269" s="551"/>
      <c r="CD269" s="551"/>
      <c r="CE269" s="551"/>
      <c r="CF269" s="551"/>
      <c r="CG269" s="551"/>
      <c r="CH269" s="551"/>
      <c r="CI269" s="551"/>
    </row>
    <row r="270" spans="1:89" s="372" customFormat="1" ht="18" customHeight="1">
      <c r="B270" s="375" t="s">
        <v>194</v>
      </c>
      <c r="C270" s="530">
        <v>19442536979</v>
      </c>
      <c r="D270" s="530"/>
      <c r="E270" s="530"/>
      <c r="F270" s="530"/>
      <c r="G270" s="530"/>
      <c r="H270" s="530"/>
      <c r="I270" s="530"/>
      <c r="J270" s="530"/>
      <c r="K270" s="530"/>
      <c r="L270" s="530"/>
      <c r="M270" s="530"/>
      <c r="N270" s="530"/>
      <c r="O270" s="530"/>
      <c r="P270" s="530"/>
      <c r="Q270" s="530"/>
      <c r="R270" s="530"/>
      <c r="S270" s="376"/>
      <c r="T270" s="530">
        <v>0</v>
      </c>
      <c r="U270" s="530"/>
      <c r="V270" s="530"/>
      <c r="W270" s="530"/>
      <c r="X270" s="530"/>
      <c r="Y270" s="530"/>
      <c r="Z270" s="530"/>
      <c r="AA270" s="530"/>
      <c r="AB270" s="530"/>
      <c r="AC270" s="530"/>
      <c r="AD270" s="530"/>
      <c r="AE270" s="530"/>
      <c r="AF270" s="530"/>
      <c r="AG270" s="530"/>
      <c r="AH270" s="530"/>
      <c r="AI270" s="530"/>
      <c r="AJ270" s="376"/>
      <c r="AK270" s="530">
        <v>2772829663</v>
      </c>
      <c r="AL270" s="530"/>
      <c r="AM270" s="530"/>
      <c r="AN270" s="530"/>
      <c r="AO270" s="530"/>
      <c r="AP270" s="530"/>
      <c r="AQ270" s="530"/>
      <c r="AR270" s="530"/>
      <c r="AS270" s="530"/>
      <c r="AT270" s="530"/>
      <c r="AU270" s="530"/>
      <c r="AV270" s="530"/>
      <c r="AW270" s="530"/>
      <c r="AX270" s="530"/>
      <c r="AY270" s="530"/>
      <c r="AZ270" s="530"/>
      <c r="BA270" s="376"/>
      <c r="BB270" s="530">
        <v>0</v>
      </c>
      <c r="BC270" s="530"/>
      <c r="BD270" s="530"/>
      <c r="BE270" s="530"/>
      <c r="BF270" s="530"/>
      <c r="BG270" s="530"/>
      <c r="BH270" s="530"/>
      <c r="BI270" s="530"/>
      <c r="BJ270" s="530"/>
      <c r="BK270" s="530"/>
      <c r="BL270" s="530"/>
      <c r="BM270" s="530"/>
      <c r="BN270" s="530"/>
      <c r="BO270" s="530"/>
      <c r="BP270" s="530"/>
      <c r="BQ270" s="530"/>
      <c r="BR270" s="376"/>
      <c r="BS270" s="530">
        <v>16669707316</v>
      </c>
      <c r="BT270" s="530"/>
      <c r="BU270" s="530"/>
      <c r="BV270" s="530"/>
      <c r="BW270" s="530"/>
      <c r="BX270" s="530"/>
      <c r="BY270" s="530"/>
      <c r="BZ270" s="530"/>
      <c r="CA270" s="530"/>
      <c r="CB270" s="530"/>
      <c r="CC270" s="530"/>
      <c r="CD270" s="530"/>
      <c r="CE270" s="530"/>
      <c r="CF270" s="530"/>
      <c r="CG270" s="530"/>
      <c r="CH270" s="530"/>
      <c r="CI270" s="530"/>
      <c r="CJ270" s="463"/>
      <c r="CK270" s="463"/>
    </row>
    <row r="272" spans="1:89" ht="18" customHeight="1">
      <c r="A272" s="333"/>
      <c r="B272" s="333" t="s">
        <v>370</v>
      </c>
    </row>
    <row r="273" spans="2:88" ht="3.75" customHeight="1"/>
    <row r="274" spans="2:88" ht="27" customHeight="1">
      <c r="I274" s="519" t="s">
        <v>491</v>
      </c>
      <c r="J274" s="519"/>
      <c r="K274" s="519"/>
      <c r="L274" s="519"/>
      <c r="M274" s="519"/>
      <c r="N274" s="519"/>
      <c r="O274" s="519"/>
      <c r="P274" s="519"/>
      <c r="Q274" s="519"/>
      <c r="R274" s="519"/>
      <c r="S274" s="519"/>
      <c r="T274" s="519"/>
      <c r="U274" s="519"/>
      <c r="V274" s="519"/>
      <c r="W274" s="519"/>
      <c r="X274" s="519"/>
      <c r="Y274" s="519"/>
      <c r="Z274" s="519"/>
      <c r="AA274" s="519"/>
      <c r="AC274" s="519" t="s">
        <v>492</v>
      </c>
      <c r="AD274" s="519"/>
      <c r="AE274" s="519"/>
      <c r="AF274" s="519"/>
      <c r="AG274" s="519"/>
      <c r="AH274" s="519"/>
      <c r="AI274" s="519"/>
      <c r="AJ274" s="519"/>
      <c r="AK274" s="519"/>
      <c r="AL274" s="519"/>
      <c r="AM274" s="519"/>
      <c r="AN274" s="519"/>
      <c r="AO274" s="519"/>
      <c r="AP274" s="519"/>
      <c r="AQ274" s="519"/>
      <c r="AR274" s="519"/>
      <c r="AS274" s="519"/>
      <c r="AT274" s="519"/>
      <c r="AU274" s="519"/>
      <c r="AW274" s="519" t="s">
        <v>219</v>
      </c>
      <c r="AX274" s="519"/>
      <c r="AY274" s="519"/>
      <c r="AZ274" s="519"/>
      <c r="BA274" s="519"/>
      <c r="BB274" s="519"/>
      <c r="BC274" s="519"/>
      <c r="BD274" s="519"/>
      <c r="BE274" s="519"/>
      <c r="BF274" s="519"/>
      <c r="BG274" s="519"/>
      <c r="BH274" s="519"/>
      <c r="BI274" s="519"/>
      <c r="BJ274" s="519"/>
      <c r="BK274" s="519"/>
      <c r="BL274" s="519"/>
      <c r="BM274" s="519"/>
      <c r="BN274" s="519"/>
      <c r="BO274" s="519"/>
      <c r="BQ274" s="519" t="s">
        <v>194</v>
      </c>
      <c r="BR274" s="519"/>
      <c r="BS274" s="519"/>
      <c r="BT274" s="519"/>
      <c r="BU274" s="519"/>
      <c r="BV274" s="519"/>
      <c r="BW274" s="519"/>
      <c r="BX274" s="519"/>
      <c r="BY274" s="519"/>
      <c r="BZ274" s="519"/>
      <c r="CA274" s="519"/>
      <c r="CB274" s="519"/>
      <c r="CC274" s="519"/>
      <c r="CD274" s="519"/>
      <c r="CE274" s="519"/>
      <c r="CF274" s="519"/>
      <c r="CG274" s="519"/>
      <c r="CH274" s="519"/>
      <c r="CI274" s="519"/>
    </row>
    <row r="275" spans="2:88" ht="18" customHeight="1">
      <c r="B275" s="347" t="s">
        <v>279</v>
      </c>
      <c r="I275" s="519"/>
      <c r="J275" s="519"/>
      <c r="K275" s="519"/>
      <c r="L275" s="519"/>
      <c r="M275" s="519"/>
      <c r="N275" s="519"/>
      <c r="O275" s="519"/>
      <c r="P275" s="519"/>
      <c r="Q275" s="519"/>
      <c r="R275" s="519"/>
      <c r="S275" s="519"/>
      <c r="T275" s="519"/>
      <c r="U275" s="519"/>
      <c r="V275" s="519"/>
      <c r="W275" s="519"/>
      <c r="X275" s="519"/>
      <c r="Y275" s="519"/>
      <c r="Z275" s="519"/>
      <c r="AA275" s="519"/>
      <c r="AC275" s="519"/>
      <c r="AD275" s="519"/>
      <c r="AE275" s="519"/>
      <c r="AF275" s="519"/>
      <c r="AG275" s="519"/>
      <c r="AH275" s="519"/>
      <c r="AI275" s="519"/>
      <c r="AJ275" s="519"/>
      <c r="AK275" s="519"/>
      <c r="AL275" s="519"/>
      <c r="AM275" s="519"/>
      <c r="AN275" s="519"/>
      <c r="AO275" s="519"/>
      <c r="AP275" s="519"/>
      <c r="AQ275" s="519"/>
      <c r="AR275" s="519"/>
      <c r="AS275" s="519"/>
      <c r="AT275" s="519"/>
      <c r="AU275" s="519"/>
      <c r="AW275" s="519"/>
      <c r="AX275" s="519"/>
      <c r="AY275" s="519"/>
      <c r="AZ275" s="519"/>
      <c r="BA275" s="519"/>
      <c r="BB275" s="519"/>
      <c r="BC275" s="519"/>
      <c r="BD275" s="519"/>
      <c r="BE275" s="519"/>
      <c r="BF275" s="519"/>
      <c r="BG275" s="519"/>
      <c r="BH275" s="519"/>
      <c r="BI275" s="519"/>
      <c r="BJ275" s="519"/>
      <c r="BK275" s="519"/>
      <c r="BL275" s="519"/>
      <c r="BM275" s="519"/>
      <c r="BN275" s="519"/>
      <c r="BO275" s="519"/>
      <c r="BQ275" s="519"/>
      <c r="BR275" s="519"/>
      <c r="BS275" s="519"/>
      <c r="BT275" s="519"/>
      <c r="BU275" s="519"/>
      <c r="BV275" s="519"/>
      <c r="BW275" s="519"/>
      <c r="BX275" s="519"/>
      <c r="BY275" s="519"/>
      <c r="BZ275" s="519"/>
      <c r="CA275" s="519"/>
      <c r="CB275" s="519"/>
      <c r="CC275" s="519"/>
      <c r="CD275" s="519"/>
      <c r="CE275" s="519"/>
      <c r="CF275" s="519"/>
      <c r="CG275" s="519"/>
      <c r="CH275" s="519"/>
      <c r="CI275" s="519"/>
    </row>
    <row r="276" spans="2:88" ht="18" customHeight="1">
      <c r="B276" s="332" t="s">
        <v>217</v>
      </c>
      <c r="I276" s="519">
        <v>2990256803</v>
      </c>
      <c r="J276" s="519"/>
      <c r="K276" s="519"/>
      <c r="L276" s="519"/>
      <c r="M276" s="519"/>
      <c r="N276" s="519"/>
      <c r="O276" s="519"/>
      <c r="P276" s="519"/>
      <c r="Q276" s="519"/>
      <c r="R276" s="519"/>
      <c r="S276" s="519"/>
      <c r="T276" s="519"/>
      <c r="U276" s="519"/>
      <c r="V276" s="519"/>
      <c r="W276" s="519"/>
      <c r="X276" s="519"/>
      <c r="Y276" s="519"/>
      <c r="Z276" s="519"/>
      <c r="AA276" s="519"/>
      <c r="AC276" s="519">
        <v>10524000000</v>
      </c>
      <c r="AD276" s="519"/>
      <c r="AE276" s="519"/>
      <c r="AF276" s="519"/>
      <c r="AG276" s="519"/>
      <c r="AH276" s="519"/>
      <c r="AI276" s="519"/>
      <c r="AJ276" s="519"/>
      <c r="AK276" s="519"/>
      <c r="AL276" s="519"/>
      <c r="AM276" s="519"/>
      <c r="AN276" s="519"/>
      <c r="AO276" s="519"/>
      <c r="AP276" s="519"/>
      <c r="AQ276" s="519"/>
      <c r="AR276" s="519"/>
      <c r="AS276" s="519"/>
      <c r="AT276" s="519"/>
      <c r="AU276" s="519"/>
      <c r="AW276" s="519">
        <v>5617200000</v>
      </c>
      <c r="AX276" s="519"/>
      <c r="AY276" s="519"/>
      <c r="AZ276" s="519"/>
      <c r="BA276" s="519"/>
      <c r="BB276" s="519"/>
      <c r="BC276" s="519"/>
      <c r="BD276" s="519"/>
      <c r="BE276" s="519"/>
      <c r="BF276" s="519"/>
      <c r="BG276" s="519"/>
      <c r="BH276" s="519"/>
      <c r="BI276" s="519"/>
      <c r="BJ276" s="519"/>
      <c r="BK276" s="519"/>
      <c r="BL276" s="519"/>
      <c r="BM276" s="519"/>
      <c r="BN276" s="519"/>
      <c r="BO276" s="519"/>
      <c r="BQ276" s="519">
        <v>19131456803</v>
      </c>
      <c r="BR276" s="519"/>
      <c r="BS276" s="519"/>
      <c r="BT276" s="519"/>
      <c r="BU276" s="519"/>
      <c r="BV276" s="519"/>
      <c r="BW276" s="519"/>
      <c r="BX276" s="519"/>
      <c r="BY276" s="519"/>
      <c r="BZ276" s="519"/>
      <c r="CA276" s="519"/>
      <c r="CB276" s="519"/>
      <c r="CC276" s="519"/>
      <c r="CD276" s="519"/>
      <c r="CE276" s="519"/>
      <c r="CF276" s="519"/>
      <c r="CG276" s="519"/>
      <c r="CH276" s="519"/>
      <c r="CI276" s="519"/>
      <c r="CJ276" s="391"/>
    </row>
    <row r="277" spans="2:88" ht="18" customHeight="1">
      <c r="B277" s="332" t="s">
        <v>331</v>
      </c>
      <c r="I277" s="519">
        <v>2613753312</v>
      </c>
      <c r="J277" s="519"/>
      <c r="K277" s="519"/>
      <c r="L277" s="519"/>
      <c r="M277" s="519"/>
      <c r="N277" s="519"/>
      <c r="O277" s="519"/>
      <c r="P277" s="519"/>
      <c r="Q277" s="519"/>
      <c r="R277" s="519"/>
      <c r="S277" s="519"/>
      <c r="T277" s="519"/>
      <c r="U277" s="519"/>
      <c r="V277" s="519"/>
      <c r="W277" s="519"/>
      <c r="X277" s="519"/>
      <c r="Y277" s="519"/>
      <c r="Z277" s="519"/>
      <c r="AA277" s="519"/>
      <c r="AC277" s="519">
        <v>528507316</v>
      </c>
      <c r="AD277" s="519"/>
      <c r="AE277" s="519"/>
      <c r="AF277" s="519"/>
      <c r="AG277" s="519"/>
      <c r="AH277" s="519"/>
      <c r="AI277" s="519"/>
      <c r="AJ277" s="519"/>
      <c r="AK277" s="519"/>
      <c r="AL277" s="519"/>
      <c r="AM277" s="519"/>
      <c r="AN277" s="519"/>
      <c r="AO277" s="519"/>
      <c r="AP277" s="519"/>
      <c r="AQ277" s="519"/>
      <c r="AR277" s="519"/>
      <c r="AS277" s="519"/>
      <c r="AT277" s="519"/>
      <c r="AU277" s="519"/>
      <c r="AW277" s="519">
        <v>0</v>
      </c>
      <c r="AX277" s="519"/>
      <c r="AY277" s="519"/>
      <c r="AZ277" s="519"/>
      <c r="BA277" s="519"/>
      <c r="BB277" s="519"/>
      <c r="BC277" s="519"/>
      <c r="BD277" s="519"/>
      <c r="BE277" s="519"/>
      <c r="BF277" s="519"/>
      <c r="BG277" s="519"/>
      <c r="BH277" s="519"/>
      <c r="BI277" s="519"/>
      <c r="BJ277" s="519"/>
      <c r="BK277" s="519"/>
      <c r="BL277" s="519"/>
      <c r="BM277" s="519"/>
      <c r="BN277" s="519"/>
      <c r="BO277" s="519"/>
      <c r="BQ277" s="519">
        <v>3142260628</v>
      </c>
      <c r="BR277" s="519"/>
      <c r="BS277" s="519"/>
      <c r="BT277" s="519"/>
      <c r="BU277" s="519"/>
      <c r="BV277" s="519"/>
      <c r="BW277" s="519"/>
      <c r="BX277" s="519"/>
      <c r="BY277" s="519"/>
      <c r="BZ277" s="519"/>
      <c r="CA277" s="519"/>
      <c r="CB277" s="519"/>
      <c r="CC277" s="519"/>
      <c r="CD277" s="519"/>
      <c r="CE277" s="519"/>
      <c r="CF277" s="519"/>
      <c r="CG277" s="519"/>
      <c r="CH277" s="519"/>
      <c r="CI277" s="519"/>
      <c r="CJ277" s="391"/>
    </row>
    <row r="278" spans="2:88" ht="18" customHeight="1">
      <c r="B278" s="333" t="s">
        <v>194</v>
      </c>
      <c r="C278" s="333"/>
      <c r="D278" s="333"/>
      <c r="E278" s="333"/>
      <c r="F278" s="333"/>
      <c r="G278" s="333"/>
      <c r="H278" s="333"/>
      <c r="I278" s="521">
        <v>5604010115</v>
      </c>
      <c r="J278" s="521"/>
      <c r="K278" s="521"/>
      <c r="L278" s="521"/>
      <c r="M278" s="521"/>
      <c r="N278" s="521"/>
      <c r="O278" s="521"/>
      <c r="P278" s="521"/>
      <c r="Q278" s="521"/>
      <c r="R278" s="521"/>
      <c r="S278" s="521"/>
      <c r="T278" s="521"/>
      <c r="U278" s="521"/>
      <c r="V278" s="521"/>
      <c r="W278" s="521"/>
      <c r="X278" s="521"/>
      <c r="Y278" s="521"/>
      <c r="Z278" s="521"/>
      <c r="AA278" s="521"/>
      <c r="AB278" s="333"/>
      <c r="AC278" s="521">
        <v>11052507316</v>
      </c>
      <c r="AD278" s="521"/>
      <c r="AE278" s="521"/>
      <c r="AF278" s="521"/>
      <c r="AG278" s="521"/>
      <c r="AH278" s="521"/>
      <c r="AI278" s="521"/>
      <c r="AJ278" s="521"/>
      <c r="AK278" s="521"/>
      <c r="AL278" s="521"/>
      <c r="AM278" s="521"/>
      <c r="AN278" s="521"/>
      <c r="AO278" s="521"/>
      <c r="AP278" s="521"/>
      <c r="AQ278" s="521"/>
      <c r="AR278" s="521"/>
      <c r="AS278" s="521"/>
      <c r="AT278" s="521"/>
      <c r="AU278" s="521"/>
      <c r="AV278" s="333"/>
      <c r="AW278" s="521">
        <v>5617200000</v>
      </c>
      <c r="AX278" s="521"/>
      <c r="AY278" s="521"/>
      <c r="AZ278" s="521"/>
      <c r="BA278" s="521"/>
      <c r="BB278" s="521"/>
      <c r="BC278" s="521"/>
      <c r="BD278" s="521"/>
      <c r="BE278" s="521"/>
      <c r="BF278" s="521"/>
      <c r="BG278" s="521"/>
      <c r="BH278" s="521"/>
      <c r="BI278" s="521"/>
      <c r="BJ278" s="521"/>
      <c r="BK278" s="521"/>
      <c r="BL278" s="521"/>
      <c r="BM278" s="521"/>
      <c r="BN278" s="521"/>
      <c r="BO278" s="521"/>
      <c r="BP278" s="333"/>
      <c r="BQ278" s="521">
        <v>22273717431</v>
      </c>
      <c r="BR278" s="521"/>
      <c r="BS278" s="521"/>
      <c r="BT278" s="521"/>
      <c r="BU278" s="521"/>
      <c r="BV278" s="521"/>
      <c r="BW278" s="521"/>
      <c r="BX278" s="521"/>
      <c r="BY278" s="521"/>
      <c r="BZ278" s="521"/>
      <c r="CA278" s="521"/>
      <c r="CB278" s="521"/>
      <c r="CC278" s="521"/>
      <c r="CD278" s="521"/>
      <c r="CE278" s="521"/>
      <c r="CF278" s="521"/>
      <c r="CG278" s="521"/>
      <c r="CH278" s="521"/>
      <c r="CI278" s="521"/>
      <c r="CJ278" s="391"/>
    </row>
    <row r="279" spans="2:88" ht="6.75" customHeight="1"/>
    <row r="280" spans="2:88" ht="18" customHeight="1">
      <c r="B280" s="347" t="s">
        <v>280</v>
      </c>
      <c r="I280" s="519"/>
      <c r="J280" s="519"/>
      <c r="K280" s="519"/>
      <c r="L280" s="519"/>
      <c r="M280" s="519"/>
      <c r="N280" s="519"/>
      <c r="O280" s="519"/>
      <c r="P280" s="519"/>
      <c r="Q280" s="519"/>
      <c r="R280" s="519"/>
      <c r="S280" s="519"/>
      <c r="T280" s="519"/>
      <c r="U280" s="519"/>
      <c r="V280" s="519"/>
      <c r="W280" s="519"/>
      <c r="X280" s="519"/>
      <c r="Y280" s="519"/>
      <c r="Z280" s="519"/>
      <c r="AA280" s="519"/>
      <c r="AC280" s="519"/>
      <c r="AD280" s="519"/>
      <c r="AE280" s="519"/>
      <c r="AF280" s="519"/>
      <c r="AG280" s="519"/>
      <c r="AH280" s="519"/>
      <c r="AI280" s="519"/>
      <c r="AJ280" s="519"/>
      <c r="AK280" s="519"/>
      <c r="AL280" s="519"/>
      <c r="AM280" s="519"/>
      <c r="AN280" s="519"/>
      <c r="AO280" s="519"/>
      <c r="AP280" s="519"/>
      <c r="AQ280" s="519"/>
      <c r="AR280" s="519"/>
      <c r="AS280" s="519"/>
      <c r="AT280" s="519"/>
      <c r="AU280" s="519"/>
      <c r="AW280" s="519"/>
      <c r="AX280" s="519"/>
      <c r="AY280" s="519"/>
      <c r="AZ280" s="519"/>
      <c r="BA280" s="519"/>
      <c r="BB280" s="519"/>
      <c r="BC280" s="519"/>
      <c r="BD280" s="519"/>
      <c r="BE280" s="519"/>
      <c r="BF280" s="519"/>
      <c r="BG280" s="519"/>
      <c r="BH280" s="519"/>
      <c r="BI280" s="519"/>
      <c r="BJ280" s="519"/>
      <c r="BK280" s="519"/>
      <c r="BL280" s="519"/>
      <c r="BM280" s="519"/>
      <c r="BN280" s="519"/>
      <c r="BO280" s="519"/>
      <c r="BQ280" s="519"/>
      <c r="BR280" s="519"/>
      <c r="BS280" s="519"/>
      <c r="BT280" s="519"/>
      <c r="BU280" s="519"/>
      <c r="BV280" s="519"/>
      <c r="BW280" s="519"/>
      <c r="BX280" s="519"/>
      <c r="BY280" s="519"/>
      <c r="BZ280" s="519"/>
      <c r="CA280" s="519"/>
      <c r="CB280" s="519"/>
      <c r="CC280" s="519"/>
      <c r="CD280" s="519"/>
      <c r="CE280" s="519"/>
      <c r="CF280" s="519"/>
      <c r="CG280" s="519"/>
      <c r="CH280" s="519"/>
      <c r="CI280" s="519"/>
    </row>
    <row r="281" spans="2:88" ht="18" customHeight="1">
      <c r="B281" s="332" t="s">
        <v>217</v>
      </c>
      <c r="I281" s="519">
        <v>2666800000</v>
      </c>
      <c r="J281" s="519"/>
      <c r="K281" s="519"/>
      <c r="L281" s="519"/>
      <c r="M281" s="519"/>
      <c r="N281" s="519"/>
      <c r="O281" s="519"/>
      <c r="P281" s="519"/>
      <c r="Q281" s="519"/>
      <c r="R281" s="519"/>
      <c r="S281" s="519"/>
      <c r="T281" s="519"/>
      <c r="U281" s="519"/>
      <c r="V281" s="519"/>
      <c r="W281" s="519"/>
      <c r="X281" s="519"/>
      <c r="Y281" s="519"/>
      <c r="Z281" s="519"/>
      <c r="AA281" s="519"/>
      <c r="AC281" s="519">
        <v>10987956803</v>
      </c>
      <c r="AD281" s="519"/>
      <c r="AE281" s="519"/>
      <c r="AF281" s="519"/>
      <c r="AG281" s="519"/>
      <c r="AH281" s="519"/>
      <c r="AI281" s="519"/>
      <c r="AJ281" s="519"/>
      <c r="AK281" s="519"/>
      <c r="AL281" s="519"/>
      <c r="AM281" s="519"/>
      <c r="AN281" s="519"/>
      <c r="AO281" s="519"/>
      <c r="AP281" s="519"/>
      <c r="AQ281" s="519"/>
      <c r="AR281" s="519"/>
      <c r="AS281" s="519"/>
      <c r="AT281" s="519"/>
      <c r="AU281" s="519"/>
      <c r="AW281" s="519">
        <v>6669600000</v>
      </c>
      <c r="AX281" s="519"/>
      <c r="AY281" s="519"/>
      <c r="AZ281" s="519"/>
      <c r="BA281" s="519"/>
      <c r="BB281" s="519"/>
      <c r="BC281" s="519"/>
      <c r="BD281" s="519"/>
      <c r="BE281" s="519"/>
      <c r="BF281" s="519"/>
      <c r="BG281" s="519"/>
      <c r="BH281" s="519"/>
      <c r="BI281" s="519"/>
      <c r="BJ281" s="519"/>
      <c r="BK281" s="519"/>
      <c r="BL281" s="519"/>
      <c r="BM281" s="519"/>
      <c r="BN281" s="519"/>
      <c r="BO281" s="519"/>
      <c r="BQ281" s="519">
        <v>20324356803</v>
      </c>
      <c r="BR281" s="519"/>
      <c r="BS281" s="519"/>
      <c r="BT281" s="519"/>
      <c r="BU281" s="519"/>
      <c r="BV281" s="519"/>
      <c r="BW281" s="519"/>
      <c r="BX281" s="519"/>
      <c r="BY281" s="519"/>
      <c r="BZ281" s="519"/>
      <c r="CA281" s="519"/>
      <c r="CB281" s="519"/>
      <c r="CC281" s="519"/>
      <c r="CD281" s="519"/>
      <c r="CE281" s="519"/>
      <c r="CF281" s="519"/>
      <c r="CG281" s="519"/>
      <c r="CH281" s="519"/>
      <c r="CI281" s="519"/>
    </row>
    <row r="282" spans="2:88" ht="18" customHeight="1">
      <c r="B282" s="332" t="s">
        <v>331</v>
      </c>
      <c r="I282" s="519">
        <v>2636369455</v>
      </c>
      <c r="J282" s="519"/>
      <c r="K282" s="519"/>
      <c r="L282" s="519"/>
      <c r="M282" s="519"/>
      <c r="N282" s="519"/>
      <c r="O282" s="519"/>
      <c r="P282" s="519"/>
      <c r="Q282" s="519"/>
      <c r="R282" s="519"/>
      <c r="S282" s="519"/>
      <c r="T282" s="519"/>
      <c r="U282" s="519"/>
      <c r="V282" s="519"/>
      <c r="W282" s="519"/>
      <c r="X282" s="519"/>
      <c r="Y282" s="519"/>
      <c r="Z282" s="519"/>
      <c r="AA282" s="519"/>
      <c r="AC282" s="519">
        <v>1784980176</v>
      </c>
      <c r="AD282" s="519"/>
      <c r="AE282" s="519"/>
      <c r="AF282" s="519"/>
      <c r="AG282" s="519"/>
      <c r="AH282" s="519"/>
      <c r="AI282" s="519"/>
      <c r="AJ282" s="519"/>
      <c r="AK282" s="519"/>
      <c r="AL282" s="519"/>
      <c r="AM282" s="519"/>
      <c r="AN282" s="519"/>
      <c r="AO282" s="519"/>
      <c r="AP282" s="519"/>
      <c r="AQ282" s="519"/>
      <c r="AR282" s="519"/>
      <c r="AS282" s="519"/>
      <c r="AT282" s="519"/>
      <c r="AU282" s="519"/>
      <c r="AW282" s="519">
        <v>0</v>
      </c>
      <c r="AX282" s="519"/>
      <c r="AY282" s="519"/>
      <c r="AZ282" s="519"/>
      <c r="BA282" s="519"/>
      <c r="BB282" s="519"/>
      <c r="BC282" s="519"/>
      <c r="BD282" s="519"/>
      <c r="BE282" s="519"/>
      <c r="BF282" s="519"/>
      <c r="BG282" s="519"/>
      <c r="BH282" s="519"/>
      <c r="BI282" s="519"/>
      <c r="BJ282" s="519"/>
      <c r="BK282" s="519"/>
      <c r="BL282" s="519"/>
      <c r="BM282" s="519"/>
      <c r="BN282" s="519"/>
      <c r="BO282" s="519"/>
      <c r="BQ282" s="519">
        <v>4421349631</v>
      </c>
      <c r="BR282" s="519"/>
      <c r="BS282" s="519"/>
      <c r="BT282" s="519"/>
      <c r="BU282" s="519"/>
      <c r="BV282" s="519"/>
      <c r="BW282" s="519"/>
      <c r="BX282" s="519"/>
      <c r="BY282" s="519"/>
      <c r="BZ282" s="519"/>
      <c r="CA282" s="519"/>
      <c r="CB282" s="519"/>
      <c r="CC282" s="519"/>
      <c r="CD282" s="519"/>
      <c r="CE282" s="519"/>
      <c r="CF282" s="519"/>
      <c r="CG282" s="519"/>
      <c r="CH282" s="519"/>
      <c r="CI282" s="519"/>
      <c r="CJ282" s="391"/>
    </row>
    <row r="283" spans="2:88" ht="18" customHeight="1">
      <c r="B283" s="333" t="s">
        <v>194</v>
      </c>
      <c r="C283" s="333"/>
      <c r="D283" s="333"/>
      <c r="E283" s="333"/>
      <c r="F283" s="333"/>
      <c r="G283" s="333"/>
      <c r="H283" s="333"/>
      <c r="I283" s="521">
        <v>5303169455</v>
      </c>
      <c r="J283" s="521"/>
      <c r="K283" s="521"/>
      <c r="L283" s="521"/>
      <c r="M283" s="521"/>
      <c r="N283" s="521"/>
      <c r="O283" s="521"/>
      <c r="P283" s="521"/>
      <c r="Q283" s="521"/>
      <c r="R283" s="521"/>
      <c r="S283" s="521"/>
      <c r="T283" s="521"/>
      <c r="U283" s="521"/>
      <c r="V283" s="521"/>
      <c r="W283" s="521"/>
      <c r="X283" s="521"/>
      <c r="Y283" s="521"/>
      <c r="Z283" s="521"/>
      <c r="AA283" s="521"/>
      <c r="AB283" s="333"/>
      <c r="AC283" s="521">
        <v>12772936979</v>
      </c>
      <c r="AD283" s="521"/>
      <c r="AE283" s="521"/>
      <c r="AF283" s="521"/>
      <c r="AG283" s="521"/>
      <c r="AH283" s="521"/>
      <c r="AI283" s="521"/>
      <c r="AJ283" s="521"/>
      <c r="AK283" s="521"/>
      <c r="AL283" s="521"/>
      <c r="AM283" s="521"/>
      <c r="AN283" s="521"/>
      <c r="AO283" s="521"/>
      <c r="AP283" s="521"/>
      <c r="AQ283" s="521"/>
      <c r="AR283" s="521"/>
      <c r="AS283" s="521"/>
      <c r="AT283" s="521"/>
      <c r="AU283" s="521"/>
      <c r="AV283" s="333"/>
      <c r="AW283" s="521">
        <v>6669600000</v>
      </c>
      <c r="AX283" s="521"/>
      <c r="AY283" s="521"/>
      <c r="AZ283" s="521"/>
      <c r="BA283" s="521"/>
      <c r="BB283" s="521"/>
      <c r="BC283" s="521"/>
      <c r="BD283" s="521"/>
      <c r="BE283" s="521"/>
      <c r="BF283" s="521"/>
      <c r="BG283" s="521"/>
      <c r="BH283" s="521"/>
      <c r="BI283" s="521"/>
      <c r="BJ283" s="521"/>
      <c r="BK283" s="521"/>
      <c r="BL283" s="521"/>
      <c r="BM283" s="521"/>
      <c r="BN283" s="521"/>
      <c r="BO283" s="521"/>
      <c r="BP283" s="333"/>
      <c r="BQ283" s="521">
        <v>24745706434</v>
      </c>
      <c r="BR283" s="521"/>
      <c r="BS283" s="521"/>
      <c r="BT283" s="521"/>
      <c r="BU283" s="521"/>
      <c r="BV283" s="521"/>
      <c r="BW283" s="521"/>
      <c r="BX283" s="521"/>
      <c r="BY283" s="521"/>
      <c r="BZ283" s="521"/>
      <c r="CA283" s="521"/>
      <c r="CB283" s="521"/>
      <c r="CC283" s="521"/>
      <c r="CD283" s="521"/>
      <c r="CE283" s="521"/>
      <c r="CF283" s="521"/>
      <c r="CG283" s="521"/>
      <c r="CH283" s="521"/>
      <c r="CI283" s="521"/>
      <c r="CJ283" s="391"/>
    </row>
    <row r="284" spans="2:88" ht="24.95" customHeight="1"/>
    <row r="285" spans="2:88" ht="12.75"/>
    <row r="286" spans="2:88" ht="12.75"/>
    <row r="287" spans="2:88" ht="12.75"/>
    <row r="288" spans="2:88" ht="12.75"/>
    <row r="289" spans="1:87" ht="12.75"/>
    <row r="290" spans="1:87" ht="12.75"/>
    <row r="291" spans="1:87" ht="12.75"/>
    <row r="292" spans="1:87" ht="12.75"/>
    <row r="293" spans="1:87" ht="12.75"/>
    <row r="294" spans="1:87" ht="12.75"/>
    <row r="295" spans="1:87" ht="12.75"/>
    <row r="296" spans="1:87" ht="12.75"/>
    <row r="297" spans="1:87" ht="12.75">
      <c r="A297" s="333" t="s">
        <v>131</v>
      </c>
      <c r="B297" s="333" t="s">
        <v>570</v>
      </c>
    </row>
    <row r="298" spans="1:87" ht="12.75"/>
    <row r="299" spans="1:87" ht="18" customHeight="1">
      <c r="B299" s="333" t="s">
        <v>587</v>
      </c>
    </row>
    <row r="300" spans="1:87" ht="18" customHeight="1">
      <c r="C300" s="531" t="s">
        <v>646</v>
      </c>
      <c r="D300" s="532"/>
      <c r="E300" s="532"/>
      <c r="F300" s="532"/>
      <c r="G300" s="532"/>
      <c r="H300" s="532"/>
      <c r="I300" s="532"/>
      <c r="J300" s="532"/>
      <c r="K300" s="532"/>
      <c r="L300" s="532"/>
      <c r="M300" s="532"/>
      <c r="N300" s="532"/>
      <c r="O300" s="532"/>
      <c r="P300" s="532"/>
      <c r="Q300" s="532"/>
      <c r="R300" s="532"/>
      <c r="S300" s="532"/>
      <c r="T300" s="532"/>
      <c r="U300" s="532"/>
      <c r="V300" s="532"/>
      <c r="W300" s="532"/>
      <c r="X300" s="532"/>
      <c r="Y300" s="532"/>
      <c r="Z300" s="532"/>
      <c r="AA300" s="532"/>
      <c r="AB300" s="532"/>
      <c r="AC300" s="532"/>
      <c r="AD300" s="532"/>
      <c r="AE300" s="532"/>
      <c r="AF300" s="532"/>
      <c r="AG300" s="532"/>
      <c r="AH300" s="532"/>
      <c r="AI300" s="532"/>
      <c r="AJ300" s="532"/>
      <c r="AK300" s="532"/>
      <c r="AL300" s="532"/>
      <c r="AM300" s="532"/>
      <c r="AN300" s="532"/>
      <c r="AO300" s="532"/>
      <c r="AP300" s="532"/>
      <c r="AQ300" s="532"/>
      <c r="AR300" s="532"/>
      <c r="AS300" s="446"/>
      <c r="AT300" s="531" t="s">
        <v>645</v>
      </c>
      <c r="AU300" s="532"/>
      <c r="AV300" s="532"/>
      <c r="AW300" s="532"/>
      <c r="AX300" s="532"/>
      <c r="AY300" s="532"/>
      <c r="AZ300" s="532"/>
      <c r="BA300" s="532"/>
      <c r="BB300" s="532"/>
      <c r="BC300" s="532"/>
      <c r="BD300" s="532"/>
      <c r="BE300" s="532"/>
      <c r="BF300" s="532"/>
      <c r="BG300" s="532"/>
      <c r="BH300" s="532"/>
      <c r="BI300" s="532"/>
      <c r="BJ300" s="532"/>
      <c r="BK300" s="532"/>
      <c r="BL300" s="532"/>
      <c r="BM300" s="532"/>
      <c r="BN300" s="532"/>
      <c r="BO300" s="532"/>
      <c r="BP300" s="532"/>
      <c r="BQ300" s="532"/>
      <c r="BR300" s="532"/>
      <c r="BS300" s="532"/>
      <c r="BT300" s="532"/>
      <c r="BU300" s="532"/>
      <c r="BV300" s="532"/>
      <c r="BW300" s="532"/>
      <c r="BX300" s="532"/>
      <c r="BY300" s="532"/>
      <c r="BZ300" s="532"/>
      <c r="CA300" s="532"/>
      <c r="CB300" s="532"/>
      <c r="CC300" s="532"/>
      <c r="CD300" s="532"/>
      <c r="CE300" s="532"/>
      <c r="CF300" s="532"/>
      <c r="CG300" s="532"/>
      <c r="CH300" s="532"/>
      <c r="CI300" s="532"/>
    </row>
    <row r="301" spans="1:87" ht="18" customHeight="1">
      <c r="C301" s="533" t="s">
        <v>477</v>
      </c>
      <c r="D301" s="533"/>
      <c r="E301" s="533"/>
      <c r="F301" s="533"/>
      <c r="G301" s="533"/>
      <c r="H301" s="533"/>
      <c r="I301" s="533"/>
      <c r="J301" s="533"/>
      <c r="K301" s="533"/>
      <c r="L301" s="533"/>
      <c r="M301" s="533"/>
      <c r="N301" s="533"/>
      <c r="O301" s="533"/>
      <c r="P301" s="533"/>
      <c r="Q301" s="533" t="s">
        <v>371</v>
      </c>
      <c r="R301" s="533"/>
      <c r="S301" s="533"/>
      <c r="T301" s="533"/>
      <c r="U301" s="533"/>
      <c r="V301" s="533"/>
      <c r="W301" s="533"/>
      <c r="X301" s="533"/>
      <c r="Y301" s="533"/>
      <c r="Z301" s="533"/>
      <c r="AA301" s="533"/>
      <c r="AB301" s="533"/>
      <c r="AC301" s="533"/>
      <c r="AD301" s="533"/>
      <c r="AE301" s="533" t="s">
        <v>194</v>
      </c>
      <c r="AF301" s="533"/>
      <c r="AG301" s="533"/>
      <c r="AH301" s="533"/>
      <c r="AI301" s="533"/>
      <c r="AJ301" s="533"/>
      <c r="AK301" s="533"/>
      <c r="AL301" s="533"/>
      <c r="AM301" s="533"/>
      <c r="AN301" s="533"/>
      <c r="AO301" s="533"/>
      <c r="AP301" s="533"/>
      <c r="AQ301" s="533"/>
      <c r="AR301" s="533"/>
      <c r="AS301" s="403"/>
      <c r="AT301" s="533" t="s">
        <v>477</v>
      </c>
      <c r="AU301" s="533"/>
      <c r="AV301" s="533"/>
      <c r="AW301" s="533"/>
      <c r="AX301" s="533"/>
      <c r="AY301" s="533"/>
      <c r="AZ301" s="533"/>
      <c r="BA301" s="533"/>
      <c r="BB301" s="533"/>
      <c r="BC301" s="533"/>
      <c r="BD301" s="533"/>
      <c r="BE301" s="533"/>
      <c r="BF301" s="533"/>
      <c r="BG301" s="533"/>
      <c r="BH301" s="533" t="s">
        <v>371</v>
      </c>
      <c r="BI301" s="533"/>
      <c r="BJ301" s="533"/>
      <c r="BK301" s="533"/>
      <c r="BL301" s="533"/>
      <c r="BM301" s="533"/>
      <c r="BN301" s="533"/>
      <c r="BO301" s="533"/>
      <c r="BP301" s="533"/>
      <c r="BQ301" s="533"/>
      <c r="BR301" s="533"/>
      <c r="BS301" s="533"/>
      <c r="BT301" s="533"/>
      <c r="BU301" s="533"/>
      <c r="BV301" s="533" t="s">
        <v>194</v>
      </c>
      <c r="BW301" s="533"/>
      <c r="BX301" s="533"/>
      <c r="BY301" s="533"/>
      <c r="BZ301" s="533"/>
      <c r="CA301" s="533"/>
      <c r="CB301" s="533"/>
      <c r="CC301" s="533"/>
      <c r="CD301" s="533"/>
      <c r="CE301" s="533"/>
      <c r="CF301" s="533"/>
      <c r="CG301" s="533"/>
      <c r="CH301" s="533"/>
      <c r="CI301" s="533"/>
    </row>
    <row r="302" spans="1:87" ht="18" customHeight="1">
      <c r="B302" s="347" t="s">
        <v>356</v>
      </c>
    </row>
    <row r="303" spans="1:87" s="379" customFormat="1" ht="18" customHeight="1">
      <c r="B303" s="399" t="s">
        <v>372</v>
      </c>
      <c r="C303" s="529">
        <v>2075416880</v>
      </c>
      <c r="D303" s="529"/>
      <c r="E303" s="529"/>
      <c r="F303" s="529"/>
      <c r="G303" s="529"/>
      <c r="H303" s="529"/>
      <c r="I303" s="529"/>
      <c r="J303" s="529"/>
      <c r="K303" s="529"/>
      <c r="L303" s="529"/>
      <c r="M303" s="529"/>
      <c r="N303" s="529"/>
      <c r="O303" s="529"/>
      <c r="P303" s="529"/>
      <c r="Q303" s="529">
        <v>497596994</v>
      </c>
      <c r="R303" s="529"/>
      <c r="S303" s="529"/>
      <c r="T303" s="529"/>
      <c r="U303" s="529"/>
      <c r="V303" s="529"/>
      <c r="W303" s="529"/>
      <c r="X303" s="529"/>
      <c r="Y303" s="529"/>
      <c r="Z303" s="529"/>
      <c r="AA303" s="529"/>
      <c r="AB303" s="529"/>
      <c r="AC303" s="529"/>
      <c r="AD303" s="529"/>
      <c r="AE303" s="529">
        <v>2573013874</v>
      </c>
      <c r="AF303" s="529"/>
      <c r="AG303" s="529"/>
      <c r="AH303" s="529"/>
      <c r="AI303" s="529"/>
      <c r="AJ303" s="529"/>
      <c r="AK303" s="529"/>
      <c r="AL303" s="529"/>
      <c r="AM303" s="529"/>
      <c r="AN303" s="529"/>
      <c r="AO303" s="529"/>
      <c r="AP303" s="529"/>
      <c r="AQ303" s="529"/>
      <c r="AR303" s="529"/>
      <c r="AS303" s="418"/>
      <c r="AT303" s="529">
        <v>0</v>
      </c>
      <c r="AU303" s="529"/>
      <c r="AV303" s="529"/>
      <c r="AW303" s="529"/>
      <c r="AX303" s="529"/>
      <c r="AY303" s="529"/>
      <c r="AZ303" s="529"/>
      <c r="BA303" s="529"/>
      <c r="BB303" s="529"/>
      <c r="BC303" s="529"/>
      <c r="BD303" s="529"/>
      <c r="BE303" s="529"/>
      <c r="BF303" s="529"/>
      <c r="BG303" s="529"/>
      <c r="BH303" s="529">
        <v>0</v>
      </c>
      <c r="BI303" s="529"/>
      <c r="BJ303" s="529"/>
      <c r="BK303" s="529"/>
      <c r="BL303" s="529"/>
      <c r="BM303" s="529"/>
      <c r="BN303" s="529"/>
      <c r="BO303" s="529"/>
      <c r="BP303" s="529"/>
      <c r="BQ303" s="529"/>
      <c r="BR303" s="529"/>
      <c r="BS303" s="529"/>
      <c r="BT303" s="529"/>
      <c r="BU303" s="529"/>
      <c r="BV303" s="529">
        <v>0</v>
      </c>
      <c r="BW303" s="529"/>
      <c r="BX303" s="529"/>
      <c r="BY303" s="529"/>
      <c r="BZ303" s="529"/>
      <c r="CA303" s="529"/>
      <c r="CB303" s="529"/>
      <c r="CC303" s="529"/>
      <c r="CD303" s="529"/>
      <c r="CE303" s="529"/>
      <c r="CF303" s="529"/>
      <c r="CG303" s="529"/>
      <c r="CH303" s="529"/>
      <c r="CI303" s="529"/>
    </row>
    <row r="304" spans="1:87" s="372" customFormat="1" ht="27" customHeight="1">
      <c r="B304" s="422" t="s">
        <v>479</v>
      </c>
      <c r="C304" s="534">
        <v>1759516880</v>
      </c>
      <c r="D304" s="534"/>
      <c r="E304" s="534"/>
      <c r="F304" s="534"/>
      <c r="G304" s="534"/>
      <c r="H304" s="534"/>
      <c r="I304" s="534"/>
      <c r="J304" s="534"/>
      <c r="K304" s="534"/>
      <c r="L304" s="534"/>
      <c r="M304" s="534"/>
      <c r="N304" s="534"/>
      <c r="O304" s="534"/>
      <c r="P304" s="534"/>
      <c r="Q304" s="534">
        <v>114234841</v>
      </c>
      <c r="R304" s="534"/>
      <c r="S304" s="534"/>
      <c r="T304" s="534"/>
      <c r="U304" s="534"/>
      <c r="V304" s="534"/>
      <c r="W304" s="534"/>
      <c r="X304" s="534"/>
      <c r="Y304" s="534"/>
      <c r="Z304" s="534"/>
      <c r="AA304" s="534"/>
      <c r="AB304" s="534"/>
      <c r="AC304" s="534"/>
      <c r="AD304" s="534"/>
      <c r="AE304" s="534">
        <v>1873751721</v>
      </c>
      <c r="AF304" s="534"/>
      <c r="AG304" s="534"/>
      <c r="AH304" s="534"/>
      <c r="AI304" s="534"/>
      <c r="AJ304" s="534"/>
      <c r="AK304" s="534"/>
      <c r="AL304" s="534"/>
      <c r="AM304" s="534"/>
      <c r="AN304" s="534"/>
      <c r="AO304" s="534"/>
      <c r="AP304" s="534"/>
      <c r="AQ304" s="534"/>
      <c r="AR304" s="534"/>
      <c r="AS304" s="419"/>
      <c r="AT304" s="534">
        <v>0</v>
      </c>
      <c r="AU304" s="534"/>
      <c r="AV304" s="534"/>
      <c r="AW304" s="534"/>
      <c r="AX304" s="534"/>
      <c r="AY304" s="534"/>
      <c r="AZ304" s="534"/>
      <c r="BA304" s="534"/>
      <c r="BB304" s="534"/>
      <c r="BC304" s="534"/>
      <c r="BD304" s="534"/>
      <c r="BE304" s="534"/>
      <c r="BF304" s="534"/>
      <c r="BG304" s="534"/>
      <c r="BH304" s="534">
        <v>0</v>
      </c>
      <c r="BI304" s="534"/>
      <c r="BJ304" s="534"/>
      <c r="BK304" s="534"/>
      <c r="BL304" s="534"/>
      <c r="BM304" s="534"/>
      <c r="BN304" s="534"/>
      <c r="BO304" s="534"/>
      <c r="BP304" s="534"/>
      <c r="BQ304" s="534"/>
      <c r="BR304" s="534"/>
      <c r="BS304" s="534"/>
      <c r="BT304" s="534"/>
      <c r="BU304" s="534"/>
      <c r="BV304" s="534">
        <v>0</v>
      </c>
      <c r="BW304" s="534"/>
      <c r="BX304" s="534"/>
      <c r="BY304" s="534"/>
      <c r="BZ304" s="534"/>
      <c r="CA304" s="534"/>
      <c r="CB304" s="534"/>
      <c r="CC304" s="534"/>
      <c r="CD304" s="534"/>
      <c r="CE304" s="534"/>
      <c r="CF304" s="534"/>
      <c r="CG304" s="534"/>
      <c r="CH304" s="534"/>
      <c r="CI304" s="534"/>
    </row>
    <row r="305" spans="1:89" s="372" customFormat="1" ht="50.25" customHeight="1">
      <c r="B305" s="422" t="s">
        <v>574</v>
      </c>
      <c r="C305" s="534">
        <v>175400000</v>
      </c>
      <c r="D305" s="534"/>
      <c r="E305" s="534"/>
      <c r="F305" s="534"/>
      <c r="G305" s="534"/>
      <c r="H305" s="534"/>
      <c r="I305" s="534"/>
      <c r="J305" s="534"/>
      <c r="K305" s="534"/>
      <c r="L305" s="534"/>
      <c r="M305" s="534"/>
      <c r="N305" s="534"/>
      <c r="O305" s="534"/>
      <c r="P305" s="534"/>
      <c r="Q305" s="534">
        <v>383362153</v>
      </c>
      <c r="R305" s="534"/>
      <c r="S305" s="534"/>
      <c r="T305" s="534"/>
      <c r="U305" s="534"/>
      <c r="V305" s="534"/>
      <c r="W305" s="534"/>
      <c r="X305" s="534"/>
      <c r="Y305" s="534"/>
      <c r="Z305" s="534"/>
      <c r="AA305" s="534"/>
      <c r="AB305" s="534"/>
      <c r="AC305" s="534"/>
      <c r="AD305" s="534"/>
      <c r="AE305" s="534">
        <v>558762153</v>
      </c>
      <c r="AF305" s="534"/>
      <c r="AG305" s="534"/>
      <c r="AH305" s="534"/>
      <c r="AI305" s="534"/>
      <c r="AJ305" s="534"/>
      <c r="AK305" s="534"/>
      <c r="AL305" s="534"/>
      <c r="AM305" s="534"/>
      <c r="AN305" s="534"/>
      <c r="AO305" s="534"/>
      <c r="AP305" s="534"/>
      <c r="AQ305" s="534"/>
      <c r="AR305" s="534"/>
      <c r="AS305" s="419"/>
      <c r="AT305" s="534">
        <v>0</v>
      </c>
      <c r="AU305" s="534"/>
      <c r="AV305" s="534"/>
      <c r="AW305" s="534"/>
      <c r="AX305" s="534"/>
      <c r="AY305" s="534"/>
      <c r="AZ305" s="534"/>
      <c r="BA305" s="534"/>
      <c r="BB305" s="534"/>
      <c r="BC305" s="534"/>
      <c r="BD305" s="534"/>
      <c r="BE305" s="534"/>
      <c r="BF305" s="534"/>
      <c r="BG305" s="534"/>
      <c r="BH305" s="534">
        <v>0</v>
      </c>
      <c r="BI305" s="534"/>
      <c r="BJ305" s="534"/>
      <c r="BK305" s="534"/>
      <c r="BL305" s="534"/>
      <c r="BM305" s="534"/>
      <c r="BN305" s="534"/>
      <c r="BO305" s="534"/>
      <c r="BP305" s="534"/>
      <c r="BQ305" s="534"/>
      <c r="BR305" s="534"/>
      <c r="BS305" s="534"/>
      <c r="BT305" s="534"/>
      <c r="BU305" s="534"/>
      <c r="BV305" s="534">
        <v>0</v>
      </c>
      <c r="BW305" s="534"/>
      <c r="BX305" s="534"/>
      <c r="BY305" s="534"/>
      <c r="BZ305" s="534"/>
      <c r="CA305" s="534"/>
      <c r="CB305" s="534"/>
      <c r="CC305" s="534"/>
      <c r="CD305" s="534"/>
      <c r="CE305" s="534"/>
      <c r="CF305" s="534"/>
      <c r="CG305" s="534"/>
      <c r="CH305" s="534"/>
      <c r="CI305" s="534"/>
    </row>
    <row r="306" spans="1:89" s="372" customFormat="1" ht="27" customHeight="1">
      <c r="B306" s="422" t="s">
        <v>575</v>
      </c>
      <c r="C306" s="534">
        <v>140500000</v>
      </c>
      <c r="D306" s="534"/>
      <c r="E306" s="534"/>
      <c r="F306" s="534"/>
      <c r="G306" s="534"/>
      <c r="H306" s="534"/>
      <c r="I306" s="534"/>
      <c r="J306" s="534"/>
      <c r="K306" s="534"/>
      <c r="L306" s="534"/>
      <c r="M306" s="534"/>
      <c r="N306" s="534"/>
      <c r="O306" s="534"/>
      <c r="P306" s="534"/>
      <c r="Q306" s="534">
        <v>0</v>
      </c>
      <c r="R306" s="534"/>
      <c r="S306" s="534"/>
      <c r="T306" s="534"/>
      <c r="U306" s="534"/>
      <c r="V306" s="534"/>
      <c r="W306" s="534"/>
      <c r="X306" s="534"/>
      <c r="Y306" s="534"/>
      <c r="Z306" s="534"/>
      <c r="AA306" s="534"/>
      <c r="AB306" s="534"/>
      <c r="AC306" s="534"/>
      <c r="AD306" s="534"/>
      <c r="AE306" s="534">
        <v>140500000</v>
      </c>
      <c r="AF306" s="534"/>
      <c r="AG306" s="534"/>
      <c r="AH306" s="534"/>
      <c r="AI306" s="534"/>
      <c r="AJ306" s="534"/>
      <c r="AK306" s="534"/>
      <c r="AL306" s="534"/>
      <c r="AM306" s="534"/>
      <c r="AN306" s="534"/>
      <c r="AO306" s="534"/>
      <c r="AP306" s="534"/>
      <c r="AQ306" s="534"/>
      <c r="AR306" s="534"/>
      <c r="AS306" s="419"/>
      <c r="AT306" s="534">
        <v>0</v>
      </c>
      <c r="AU306" s="534"/>
      <c r="AV306" s="534"/>
      <c r="AW306" s="534"/>
      <c r="AX306" s="534"/>
      <c r="AY306" s="534"/>
      <c r="AZ306" s="534"/>
      <c r="BA306" s="534"/>
      <c r="BB306" s="534"/>
      <c r="BC306" s="534"/>
      <c r="BD306" s="534"/>
      <c r="BE306" s="534"/>
      <c r="BF306" s="534"/>
      <c r="BG306" s="534"/>
      <c r="BH306" s="534">
        <v>0</v>
      </c>
      <c r="BI306" s="534"/>
      <c r="BJ306" s="534"/>
      <c r="BK306" s="534"/>
      <c r="BL306" s="534"/>
      <c r="BM306" s="534"/>
      <c r="BN306" s="534"/>
      <c r="BO306" s="534"/>
      <c r="BP306" s="534"/>
      <c r="BQ306" s="534"/>
      <c r="BR306" s="534"/>
      <c r="BS306" s="534"/>
      <c r="BT306" s="534"/>
      <c r="BU306" s="534"/>
      <c r="BV306" s="534">
        <v>0</v>
      </c>
      <c r="BW306" s="534"/>
      <c r="BX306" s="534"/>
      <c r="BY306" s="534"/>
      <c r="BZ306" s="534"/>
      <c r="CA306" s="534"/>
      <c r="CB306" s="534"/>
      <c r="CC306" s="534"/>
      <c r="CD306" s="534"/>
      <c r="CE306" s="534"/>
      <c r="CF306" s="534"/>
      <c r="CG306" s="534"/>
      <c r="CH306" s="534"/>
      <c r="CI306" s="534"/>
    </row>
    <row r="307" spans="1:89" s="420" customFormat="1" ht="18" customHeight="1">
      <c r="B307" s="370" t="s">
        <v>194</v>
      </c>
      <c r="C307" s="530">
        <v>2075416880</v>
      </c>
      <c r="D307" s="530"/>
      <c r="E307" s="530"/>
      <c r="F307" s="530"/>
      <c r="G307" s="530"/>
      <c r="H307" s="530"/>
      <c r="I307" s="530"/>
      <c r="J307" s="530"/>
      <c r="K307" s="530"/>
      <c r="L307" s="530"/>
      <c r="M307" s="530"/>
      <c r="N307" s="530"/>
      <c r="O307" s="530"/>
      <c r="P307" s="530"/>
      <c r="Q307" s="530">
        <v>497596994</v>
      </c>
      <c r="R307" s="530"/>
      <c r="S307" s="530"/>
      <c r="T307" s="530"/>
      <c r="U307" s="530"/>
      <c r="V307" s="530"/>
      <c r="W307" s="530"/>
      <c r="X307" s="530"/>
      <c r="Y307" s="530"/>
      <c r="Z307" s="530"/>
      <c r="AA307" s="530"/>
      <c r="AB307" s="530"/>
      <c r="AC307" s="530"/>
      <c r="AD307" s="530"/>
      <c r="AE307" s="530">
        <v>2573013874</v>
      </c>
      <c r="AF307" s="530"/>
      <c r="AG307" s="530"/>
      <c r="AH307" s="530"/>
      <c r="AI307" s="530"/>
      <c r="AJ307" s="530"/>
      <c r="AK307" s="530"/>
      <c r="AL307" s="530"/>
      <c r="AM307" s="530"/>
      <c r="AN307" s="530"/>
      <c r="AO307" s="530"/>
      <c r="AP307" s="530"/>
      <c r="AQ307" s="530"/>
      <c r="AR307" s="530"/>
      <c r="AS307" s="421"/>
      <c r="AT307" s="530">
        <v>0</v>
      </c>
      <c r="AU307" s="530"/>
      <c r="AV307" s="530"/>
      <c r="AW307" s="530"/>
      <c r="AX307" s="530"/>
      <c r="AY307" s="530"/>
      <c r="AZ307" s="530"/>
      <c r="BA307" s="530"/>
      <c r="BB307" s="530"/>
      <c r="BC307" s="530"/>
      <c r="BD307" s="530"/>
      <c r="BE307" s="530"/>
      <c r="BF307" s="530"/>
      <c r="BG307" s="530"/>
      <c r="BH307" s="530">
        <v>0</v>
      </c>
      <c r="BI307" s="530"/>
      <c r="BJ307" s="530"/>
      <c r="BK307" s="530"/>
      <c r="BL307" s="530"/>
      <c r="BM307" s="530"/>
      <c r="BN307" s="530"/>
      <c r="BO307" s="530"/>
      <c r="BP307" s="530"/>
      <c r="BQ307" s="530"/>
      <c r="BR307" s="530"/>
      <c r="BS307" s="530"/>
      <c r="BT307" s="530"/>
      <c r="BU307" s="530"/>
      <c r="BV307" s="530">
        <v>0</v>
      </c>
      <c r="BW307" s="530"/>
      <c r="BX307" s="530"/>
      <c r="BY307" s="530"/>
      <c r="BZ307" s="530"/>
      <c r="CA307" s="530"/>
      <c r="CB307" s="530"/>
      <c r="CC307" s="530"/>
      <c r="CD307" s="530"/>
      <c r="CE307" s="530"/>
      <c r="CF307" s="530"/>
      <c r="CG307" s="530"/>
      <c r="CH307" s="530"/>
      <c r="CI307" s="530"/>
    </row>
    <row r="308" spans="1:89" ht="18" customHeight="1">
      <c r="C308" s="119"/>
      <c r="D308" s="119"/>
      <c r="E308" s="119"/>
      <c r="F308" s="119"/>
      <c r="G308" s="119"/>
      <c r="H308" s="119"/>
      <c r="I308" s="119"/>
      <c r="J308" s="119"/>
      <c r="K308" s="119"/>
      <c r="L308" s="119"/>
      <c r="M308" s="119"/>
      <c r="N308" s="119"/>
      <c r="O308" s="119"/>
      <c r="P308" s="119"/>
      <c r="Q308" s="119"/>
      <c r="R308" s="119"/>
      <c r="S308" s="119"/>
      <c r="T308" s="119"/>
      <c r="U308" s="119"/>
      <c r="V308" s="119"/>
      <c r="W308" s="119"/>
      <c r="X308" s="119"/>
      <c r="Y308" s="119"/>
      <c r="Z308" s="119"/>
      <c r="AA308" s="119"/>
      <c r="AB308" s="119"/>
      <c r="AC308" s="119"/>
      <c r="AD308" s="119"/>
      <c r="AE308" s="119"/>
      <c r="AF308" s="119"/>
      <c r="AG308" s="119"/>
      <c r="AH308" s="119"/>
      <c r="AI308" s="119"/>
      <c r="AJ308" s="119"/>
      <c r="AK308" s="119"/>
      <c r="AL308" s="119"/>
      <c r="AM308" s="119"/>
      <c r="AN308" s="119"/>
      <c r="AO308" s="119"/>
      <c r="AP308" s="119"/>
      <c r="AQ308" s="119"/>
      <c r="AR308" s="119"/>
    </row>
    <row r="309" spans="1:89" s="333" customFormat="1" ht="18" customHeight="1">
      <c r="A309" s="333" t="s">
        <v>133</v>
      </c>
      <c r="B309" s="333" t="s">
        <v>13</v>
      </c>
      <c r="AS309" s="396"/>
      <c r="AT309" s="396"/>
      <c r="AU309" s="396"/>
      <c r="AV309" s="396"/>
      <c r="AW309" s="396"/>
      <c r="AX309" s="396"/>
      <c r="AY309" s="396"/>
      <c r="AZ309" s="396"/>
      <c r="BA309" s="396"/>
      <c r="BB309" s="396"/>
      <c r="BC309" s="396"/>
      <c r="BD309" s="396"/>
      <c r="BE309" s="396"/>
      <c r="BF309" s="396"/>
      <c r="BG309" s="396"/>
      <c r="BH309" s="396"/>
      <c r="BI309" s="396"/>
      <c r="BJ309" s="396"/>
      <c r="BK309" s="396"/>
      <c r="BL309" s="396"/>
      <c r="BM309" s="396"/>
      <c r="BO309" s="396"/>
      <c r="BP309" s="396"/>
      <c r="BQ309" s="396"/>
      <c r="BR309" s="396"/>
      <c r="BS309" s="396"/>
      <c r="BT309" s="396"/>
      <c r="BU309" s="396"/>
      <c r="BV309" s="396"/>
      <c r="BW309" s="396"/>
      <c r="BX309" s="396"/>
      <c r="BY309" s="396"/>
      <c r="BZ309" s="396"/>
      <c r="CA309" s="396"/>
      <c r="CB309" s="396"/>
      <c r="CC309" s="396"/>
      <c r="CD309" s="396"/>
      <c r="CE309" s="396"/>
      <c r="CF309" s="396"/>
      <c r="CG309" s="396"/>
      <c r="CH309" s="396"/>
      <c r="CI309" s="396"/>
      <c r="CJ309" s="367"/>
      <c r="CK309" s="367"/>
    </row>
    <row r="310" spans="1:89" s="333" customFormat="1" ht="18" customHeight="1">
      <c r="I310" s="537" t="s">
        <v>646</v>
      </c>
      <c r="J310" s="538"/>
      <c r="K310" s="538"/>
      <c r="L310" s="538"/>
      <c r="M310" s="538"/>
      <c r="N310" s="538"/>
      <c r="O310" s="538"/>
      <c r="P310" s="538"/>
      <c r="Q310" s="538"/>
      <c r="R310" s="538"/>
      <c r="S310" s="538"/>
      <c r="T310" s="538"/>
      <c r="U310" s="538"/>
      <c r="V310" s="538"/>
      <c r="W310" s="538"/>
      <c r="X310" s="538"/>
      <c r="Y310" s="538"/>
      <c r="Z310" s="538"/>
      <c r="AA310" s="538"/>
      <c r="AB310" s="538"/>
      <c r="AC310" s="538"/>
      <c r="AD310" s="538"/>
      <c r="AE310" s="538"/>
      <c r="AF310" s="538"/>
      <c r="AG310" s="538"/>
      <c r="AH310" s="538"/>
      <c r="AI310" s="538"/>
      <c r="AJ310" s="538"/>
      <c r="AK310" s="538"/>
      <c r="AL310" s="538"/>
      <c r="AM310" s="538"/>
      <c r="AN310" s="538"/>
      <c r="AO310" s="538"/>
      <c r="AP310" s="538"/>
      <c r="AQ310" s="538"/>
      <c r="AR310" s="538"/>
      <c r="AS310" s="538"/>
      <c r="AT310" s="538"/>
      <c r="AU310" s="538"/>
      <c r="AV310" s="461"/>
      <c r="AW310" s="537" t="s">
        <v>645</v>
      </c>
      <c r="AX310" s="538"/>
      <c r="AY310" s="538"/>
      <c r="AZ310" s="538"/>
      <c r="BA310" s="538"/>
      <c r="BB310" s="538"/>
      <c r="BC310" s="538"/>
      <c r="BD310" s="538"/>
      <c r="BE310" s="538"/>
      <c r="BF310" s="538"/>
      <c r="BG310" s="538"/>
      <c r="BH310" s="538"/>
      <c r="BI310" s="538"/>
      <c r="BJ310" s="538"/>
      <c r="BK310" s="538"/>
      <c r="BL310" s="538"/>
      <c r="BM310" s="538"/>
      <c r="BN310" s="538"/>
      <c r="BO310" s="538"/>
      <c r="BP310" s="538"/>
      <c r="BQ310" s="538"/>
      <c r="BR310" s="538"/>
      <c r="BS310" s="538"/>
      <c r="BT310" s="538"/>
      <c r="BU310" s="538"/>
      <c r="BV310" s="538"/>
      <c r="BW310" s="538"/>
      <c r="BX310" s="538"/>
      <c r="BY310" s="538"/>
      <c r="BZ310" s="538"/>
      <c r="CA310" s="538"/>
      <c r="CB310" s="538"/>
      <c r="CC310" s="538"/>
      <c r="CD310" s="538"/>
      <c r="CE310" s="538"/>
      <c r="CF310" s="538"/>
      <c r="CG310" s="538"/>
      <c r="CH310" s="538"/>
      <c r="CI310" s="538"/>
      <c r="CJ310" s="367"/>
      <c r="CK310" s="367"/>
    </row>
    <row r="311" spans="1:89" s="333" customFormat="1" ht="27" customHeight="1">
      <c r="A311" s="332"/>
      <c r="B311" s="332"/>
      <c r="I311" s="519" t="s">
        <v>229</v>
      </c>
      <c r="J311" s="519"/>
      <c r="K311" s="519"/>
      <c r="L311" s="519"/>
      <c r="M311" s="519"/>
      <c r="N311" s="519"/>
      <c r="O311" s="519"/>
      <c r="P311" s="519"/>
      <c r="Q311" s="519"/>
      <c r="R311" s="519"/>
      <c r="S311" s="519"/>
      <c r="T311" s="519"/>
      <c r="U311" s="519"/>
      <c r="V311" s="519"/>
      <c r="W311" s="519"/>
      <c r="X311" s="519"/>
      <c r="Y311" s="519"/>
      <c r="Z311" s="519"/>
      <c r="AA311" s="519"/>
      <c r="AB311" s="332"/>
      <c r="AC311" s="519" t="s">
        <v>565</v>
      </c>
      <c r="AD311" s="519"/>
      <c r="AE311" s="519"/>
      <c r="AF311" s="519"/>
      <c r="AG311" s="519"/>
      <c r="AH311" s="519"/>
      <c r="AI311" s="519"/>
      <c r="AJ311" s="519"/>
      <c r="AK311" s="519"/>
      <c r="AL311" s="519"/>
      <c r="AM311" s="519"/>
      <c r="AN311" s="519"/>
      <c r="AO311" s="519"/>
      <c r="AP311" s="519"/>
      <c r="AQ311" s="519"/>
      <c r="AR311" s="519"/>
      <c r="AS311" s="519"/>
      <c r="AT311" s="519"/>
      <c r="AU311" s="519"/>
      <c r="AV311" s="332"/>
      <c r="AW311" s="519" t="s">
        <v>229</v>
      </c>
      <c r="AX311" s="519"/>
      <c r="AY311" s="519"/>
      <c r="AZ311" s="519"/>
      <c r="BA311" s="519"/>
      <c r="BB311" s="519"/>
      <c r="BC311" s="519"/>
      <c r="BD311" s="519"/>
      <c r="BE311" s="519"/>
      <c r="BF311" s="519"/>
      <c r="BG311" s="519"/>
      <c r="BH311" s="519"/>
      <c r="BI311" s="519"/>
      <c r="BJ311" s="519"/>
      <c r="BK311" s="519"/>
      <c r="BL311" s="519"/>
      <c r="BM311" s="519"/>
      <c r="BN311" s="519"/>
      <c r="BO311" s="519"/>
      <c r="BP311" s="332"/>
      <c r="BQ311" s="519" t="s">
        <v>565</v>
      </c>
      <c r="BR311" s="519"/>
      <c r="BS311" s="519"/>
      <c r="BT311" s="519"/>
      <c r="BU311" s="519"/>
      <c r="BV311" s="519"/>
      <c r="BW311" s="519"/>
      <c r="BX311" s="519"/>
      <c r="BY311" s="519"/>
      <c r="BZ311" s="519"/>
      <c r="CA311" s="519"/>
      <c r="CB311" s="519"/>
      <c r="CC311" s="519"/>
      <c r="CD311" s="519"/>
      <c r="CE311" s="519"/>
      <c r="CF311" s="519"/>
      <c r="CG311" s="519"/>
      <c r="CH311" s="519"/>
      <c r="CI311" s="519"/>
      <c r="CJ311" s="367"/>
      <c r="CK311" s="367"/>
    </row>
    <row r="312" spans="1:89" s="333" customFormat="1" ht="27" customHeight="1">
      <c r="A312" s="332"/>
      <c r="B312" s="520" t="s">
        <v>566</v>
      </c>
      <c r="C312" s="520"/>
      <c r="D312" s="520"/>
      <c r="E312" s="520"/>
      <c r="F312" s="520"/>
      <c r="G312" s="520"/>
      <c r="H312" s="520"/>
      <c r="I312" s="523">
        <v>19012884455</v>
      </c>
      <c r="J312" s="523"/>
      <c r="K312" s="523"/>
      <c r="L312" s="523"/>
      <c r="M312" s="523"/>
      <c r="N312" s="523"/>
      <c r="O312" s="523"/>
      <c r="P312" s="523"/>
      <c r="Q312" s="523"/>
      <c r="R312" s="523"/>
      <c r="S312" s="523"/>
      <c r="T312" s="523"/>
      <c r="U312" s="523"/>
      <c r="V312" s="523"/>
      <c r="W312" s="523"/>
      <c r="X312" s="523"/>
      <c r="Y312" s="523"/>
      <c r="Z312" s="523"/>
      <c r="AA312" s="523"/>
      <c r="AC312" s="523">
        <v>19012884455</v>
      </c>
      <c r="AD312" s="523"/>
      <c r="AE312" s="523"/>
      <c r="AF312" s="523"/>
      <c r="AG312" s="523"/>
      <c r="AH312" s="523"/>
      <c r="AI312" s="523"/>
      <c r="AJ312" s="523"/>
      <c r="AK312" s="523"/>
      <c r="AL312" s="523"/>
      <c r="AM312" s="523"/>
      <c r="AN312" s="523"/>
      <c r="AO312" s="523"/>
      <c r="AP312" s="523"/>
      <c r="AQ312" s="523"/>
      <c r="AR312" s="523"/>
      <c r="AS312" s="523"/>
      <c r="AT312" s="523"/>
      <c r="AU312" s="523"/>
      <c r="AW312" s="523">
        <v>9281014231</v>
      </c>
      <c r="AX312" s="523"/>
      <c r="AY312" s="523"/>
      <c r="AZ312" s="523"/>
      <c r="BA312" s="523"/>
      <c r="BB312" s="523"/>
      <c r="BC312" s="523"/>
      <c r="BD312" s="523"/>
      <c r="BE312" s="523"/>
      <c r="BF312" s="523"/>
      <c r="BG312" s="523"/>
      <c r="BH312" s="523"/>
      <c r="BI312" s="523"/>
      <c r="BJ312" s="523"/>
      <c r="BK312" s="523"/>
      <c r="BL312" s="523"/>
      <c r="BM312" s="523"/>
      <c r="BN312" s="523"/>
      <c r="BO312" s="523"/>
      <c r="BQ312" s="523">
        <v>9281014231</v>
      </c>
      <c r="BR312" s="523"/>
      <c r="BS312" s="523"/>
      <c r="BT312" s="523"/>
      <c r="BU312" s="523"/>
      <c r="BV312" s="523"/>
      <c r="BW312" s="523"/>
      <c r="BX312" s="523"/>
      <c r="BY312" s="523"/>
      <c r="BZ312" s="523"/>
      <c r="CA312" s="523"/>
      <c r="CB312" s="523"/>
      <c r="CC312" s="523"/>
      <c r="CD312" s="523"/>
      <c r="CE312" s="523"/>
      <c r="CF312" s="523"/>
      <c r="CG312" s="523"/>
      <c r="CH312" s="523"/>
      <c r="CI312" s="523"/>
      <c r="CJ312" s="367"/>
      <c r="CK312" s="367"/>
    </row>
    <row r="313" spans="1:89" s="333" customFormat="1" ht="27" customHeight="1">
      <c r="A313" s="332"/>
      <c r="B313" s="518" t="s">
        <v>424</v>
      </c>
      <c r="C313" s="518"/>
      <c r="D313" s="518"/>
      <c r="E313" s="518"/>
      <c r="F313" s="518"/>
      <c r="G313" s="518"/>
      <c r="H313" s="518"/>
      <c r="I313" s="519">
        <v>17200540955</v>
      </c>
      <c r="J313" s="519"/>
      <c r="K313" s="519"/>
      <c r="L313" s="519"/>
      <c r="M313" s="519"/>
      <c r="N313" s="519"/>
      <c r="O313" s="519"/>
      <c r="P313" s="519"/>
      <c r="Q313" s="519"/>
      <c r="R313" s="519"/>
      <c r="S313" s="519"/>
      <c r="T313" s="519"/>
      <c r="U313" s="519"/>
      <c r="V313" s="519"/>
      <c r="W313" s="519"/>
      <c r="X313" s="519"/>
      <c r="Y313" s="519"/>
      <c r="Z313" s="519"/>
      <c r="AA313" s="519"/>
      <c r="AB313" s="332"/>
      <c r="AC313" s="519">
        <v>17200540955</v>
      </c>
      <c r="AD313" s="519"/>
      <c r="AE313" s="519"/>
      <c r="AF313" s="519"/>
      <c r="AG313" s="519"/>
      <c r="AH313" s="519"/>
      <c r="AI313" s="519"/>
      <c r="AJ313" s="519"/>
      <c r="AK313" s="519"/>
      <c r="AL313" s="519"/>
      <c r="AM313" s="519"/>
      <c r="AN313" s="519"/>
      <c r="AO313" s="519"/>
      <c r="AP313" s="519"/>
      <c r="AQ313" s="519"/>
      <c r="AR313" s="519"/>
      <c r="AS313" s="519"/>
      <c r="AT313" s="519"/>
      <c r="AU313" s="519"/>
      <c r="AV313" s="332"/>
      <c r="AW313" s="519">
        <v>8184040731</v>
      </c>
      <c r="AX313" s="519"/>
      <c r="AY313" s="519"/>
      <c r="AZ313" s="519"/>
      <c r="BA313" s="519"/>
      <c r="BB313" s="519"/>
      <c r="BC313" s="519"/>
      <c r="BD313" s="519"/>
      <c r="BE313" s="519"/>
      <c r="BF313" s="519"/>
      <c r="BG313" s="519"/>
      <c r="BH313" s="519"/>
      <c r="BI313" s="519"/>
      <c r="BJ313" s="519"/>
      <c r="BK313" s="519"/>
      <c r="BL313" s="519"/>
      <c r="BM313" s="519"/>
      <c r="BN313" s="519"/>
      <c r="BO313" s="519"/>
      <c r="BP313" s="332"/>
      <c r="BQ313" s="519">
        <v>8184040731</v>
      </c>
      <c r="BR313" s="519"/>
      <c r="BS313" s="519"/>
      <c r="BT313" s="519"/>
      <c r="BU313" s="519"/>
      <c r="BV313" s="519"/>
      <c r="BW313" s="519"/>
      <c r="BX313" s="519"/>
      <c r="BY313" s="519"/>
      <c r="BZ313" s="519"/>
      <c r="CA313" s="519"/>
      <c r="CB313" s="519"/>
      <c r="CC313" s="519"/>
      <c r="CD313" s="519"/>
      <c r="CE313" s="519"/>
      <c r="CF313" s="519"/>
      <c r="CG313" s="519"/>
      <c r="CH313" s="519"/>
      <c r="CI313" s="519"/>
      <c r="CJ313" s="367"/>
      <c r="CK313" s="367"/>
    </row>
    <row r="314" spans="1:89" s="333" customFormat="1" ht="27" customHeight="1">
      <c r="A314" s="332"/>
      <c r="B314" s="518" t="s">
        <v>423</v>
      </c>
      <c r="C314" s="518"/>
      <c r="D314" s="518"/>
      <c r="E314" s="518"/>
      <c r="F314" s="518"/>
      <c r="G314" s="518"/>
      <c r="H314" s="518"/>
      <c r="I314" s="519">
        <v>1744443500</v>
      </c>
      <c r="J314" s="519"/>
      <c r="K314" s="519"/>
      <c r="L314" s="519"/>
      <c r="M314" s="519"/>
      <c r="N314" s="519"/>
      <c r="O314" s="519"/>
      <c r="P314" s="519"/>
      <c r="Q314" s="519"/>
      <c r="R314" s="519"/>
      <c r="S314" s="519"/>
      <c r="T314" s="519"/>
      <c r="U314" s="519"/>
      <c r="V314" s="519"/>
      <c r="W314" s="519"/>
      <c r="X314" s="519"/>
      <c r="Y314" s="519"/>
      <c r="Z314" s="519"/>
      <c r="AA314" s="519"/>
      <c r="AB314" s="332"/>
      <c r="AC314" s="519">
        <v>1744443500</v>
      </c>
      <c r="AD314" s="519"/>
      <c r="AE314" s="519"/>
      <c r="AF314" s="519"/>
      <c r="AG314" s="519"/>
      <c r="AH314" s="519"/>
      <c r="AI314" s="519"/>
      <c r="AJ314" s="519"/>
      <c r="AK314" s="519"/>
      <c r="AL314" s="519"/>
      <c r="AM314" s="519"/>
      <c r="AN314" s="519"/>
      <c r="AO314" s="519"/>
      <c r="AP314" s="519"/>
      <c r="AQ314" s="519"/>
      <c r="AR314" s="519"/>
      <c r="AS314" s="519"/>
      <c r="AT314" s="519"/>
      <c r="AU314" s="519"/>
      <c r="AV314" s="332"/>
      <c r="AW314" s="519">
        <v>1096973500</v>
      </c>
      <c r="AX314" s="519"/>
      <c r="AY314" s="519"/>
      <c r="AZ314" s="519"/>
      <c r="BA314" s="519"/>
      <c r="BB314" s="519"/>
      <c r="BC314" s="519"/>
      <c r="BD314" s="519"/>
      <c r="BE314" s="519"/>
      <c r="BF314" s="519"/>
      <c r="BG314" s="519"/>
      <c r="BH314" s="519"/>
      <c r="BI314" s="519"/>
      <c r="BJ314" s="519"/>
      <c r="BK314" s="519"/>
      <c r="BL314" s="519"/>
      <c r="BM314" s="519"/>
      <c r="BN314" s="519"/>
      <c r="BO314" s="519"/>
      <c r="BP314" s="332"/>
      <c r="BQ314" s="519">
        <v>1096973500</v>
      </c>
      <c r="BR314" s="519"/>
      <c r="BS314" s="519"/>
      <c r="BT314" s="519"/>
      <c r="BU314" s="519"/>
      <c r="BV314" s="519"/>
      <c r="BW314" s="519"/>
      <c r="BX314" s="519"/>
      <c r="BY314" s="519"/>
      <c r="BZ314" s="519"/>
      <c r="CA314" s="519"/>
      <c r="CB314" s="519"/>
      <c r="CC314" s="519"/>
      <c r="CD314" s="519"/>
      <c r="CE314" s="519"/>
      <c r="CF314" s="519"/>
      <c r="CG314" s="519"/>
      <c r="CH314" s="519"/>
      <c r="CI314" s="519"/>
      <c r="CJ314" s="367"/>
      <c r="CK314" s="367"/>
    </row>
    <row r="315" spans="1:89" s="333" customFormat="1" ht="27" customHeight="1">
      <c r="A315" s="332"/>
      <c r="B315" s="518" t="s">
        <v>564</v>
      </c>
      <c r="C315" s="518"/>
      <c r="D315" s="518"/>
      <c r="E315" s="518"/>
      <c r="F315" s="518"/>
      <c r="G315" s="518"/>
      <c r="H315" s="518"/>
      <c r="I315" s="519">
        <v>67900000</v>
      </c>
      <c r="J315" s="519"/>
      <c r="K315" s="519"/>
      <c r="L315" s="519"/>
      <c r="M315" s="519"/>
      <c r="N315" s="519"/>
      <c r="O315" s="519"/>
      <c r="P315" s="519"/>
      <c r="Q315" s="519"/>
      <c r="R315" s="519"/>
      <c r="S315" s="519"/>
      <c r="T315" s="519"/>
      <c r="U315" s="519"/>
      <c r="V315" s="519"/>
      <c r="W315" s="519"/>
      <c r="X315" s="519"/>
      <c r="Y315" s="519"/>
      <c r="Z315" s="519"/>
      <c r="AA315" s="519"/>
      <c r="AB315" s="332"/>
      <c r="AC315" s="519">
        <v>67900000</v>
      </c>
      <c r="AD315" s="519"/>
      <c r="AE315" s="519"/>
      <c r="AF315" s="519"/>
      <c r="AG315" s="519"/>
      <c r="AH315" s="519"/>
      <c r="AI315" s="519"/>
      <c r="AJ315" s="519"/>
      <c r="AK315" s="519"/>
      <c r="AL315" s="519"/>
      <c r="AM315" s="519"/>
      <c r="AN315" s="519"/>
      <c r="AO315" s="519"/>
      <c r="AP315" s="519"/>
      <c r="AQ315" s="519"/>
      <c r="AR315" s="519"/>
      <c r="AS315" s="519"/>
      <c r="AT315" s="519"/>
      <c r="AU315" s="519"/>
      <c r="AV315" s="332"/>
      <c r="AW315" s="519">
        <v>0</v>
      </c>
      <c r="AX315" s="519"/>
      <c r="AY315" s="519"/>
      <c r="AZ315" s="519"/>
      <c r="BA315" s="519"/>
      <c r="BB315" s="519"/>
      <c r="BC315" s="519"/>
      <c r="BD315" s="519"/>
      <c r="BE315" s="519"/>
      <c r="BF315" s="519"/>
      <c r="BG315" s="519"/>
      <c r="BH315" s="519"/>
      <c r="BI315" s="519"/>
      <c r="BJ315" s="519"/>
      <c r="BK315" s="519"/>
      <c r="BL315" s="519"/>
      <c r="BM315" s="519"/>
      <c r="BN315" s="519"/>
      <c r="BO315" s="519"/>
      <c r="BP315" s="332"/>
      <c r="BQ315" s="519">
        <v>0</v>
      </c>
      <c r="BR315" s="519"/>
      <c r="BS315" s="519"/>
      <c r="BT315" s="519"/>
      <c r="BU315" s="519"/>
      <c r="BV315" s="519"/>
      <c r="BW315" s="519"/>
      <c r="BX315" s="519"/>
      <c r="BY315" s="519"/>
      <c r="BZ315" s="519"/>
      <c r="CA315" s="519"/>
      <c r="CB315" s="519"/>
      <c r="CC315" s="519"/>
      <c r="CD315" s="519"/>
      <c r="CE315" s="519"/>
      <c r="CF315" s="519"/>
      <c r="CG315" s="519"/>
      <c r="CH315" s="519"/>
      <c r="CI315" s="519"/>
      <c r="CJ315" s="367"/>
      <c r="CK315" s="367"/>
    </row>
    <row r="316" spans="1:89" s="333" customFormat="1" ht="27" customHeight="1">
      <c r="A316" s="332"/>
      <c r="B316" s="520" t="s">
        <v>436</v>
      </c>
      <c r="C316" s="520"/>
      <c r="D316" s="520"/>
      <c r="E316" s="520"/>
      <c r="F316" s="520"/>
      <c r="G316" s="520"/>
      <c r="H316" s="520"/>
      <c r="I316" s="523">
        <v>61851281380</v>
      </c>
      <c r="J316" s="523"/>
      <c r="K316" s="523"/>
      <c r="L316" s="523"/>
      <c r="M316" s="523"/>
      <c r="N316" s="523"/>
      <c r="O316" s="523"/>
      <c r="P316" s="523"/>
      <c r="Q316" s="523"/>
      <c r="R316" s="523"/>
      <c r="S316" s="523"/>
      <c r="T316" s="523"/>
      <c r="U316" s="523"/>
      <c r="V316" s="523"/>
      <c r="W316" s="523"/>
      <c r="X316" s="523"/>
      <c r="Y316" s="523"/>
      <c r="Z316" s="523"/>
      <c r="AA316" s="523"/>
      <c r="AC316" s="523">
        <v>61851281380</v>
      </c>
      <c r="AD316" s="523"/>
      <c r="AE316" s="523"/>
      <c r="AF316" s="523"/>
      <c r="AG316" s="523"/>
      <c r="AH316" s="523"/>
      <c r="AI316" s="523"/>
      <c r="AJ316" s="523"/>
      <c r="AK316" s="523"/>
      <c r="AL316" s="523"/>
      <c r="AM316" s="523"/>
      <c r="AN316" s="523"/>
      <c r="AO316" s="523"/>
      <c r="AP316" s="523"/>
      <c r="AQ316" s="523"/>
      <c r="AR316" s="523"/>
      <c r="AS316" s="523"/>
      <c r="AT316" s="523"/>
      <c r="AU316" s="523"/>
      <c r="AW316" s="523">
        <v>55504172421</v>
      </c>
      <c r="AX316" s="523"/>
      <c r="AY316" s="523"/>
      <c r="AZ316" s="523"/>
      <c r="BA316" s="523"/>
      <c r="BB316" s="523"/>
      <c r="BC316" s="523"/>
      <c r="BD316" s="523"/>
      <c r="BE316" s="523"/>
      <c r="BF316" s="523"/>
      <c r="BG316" s="523"/>
      <c r="BH316" s="523"/>
      <c r="BI316" s="523"/>
      <c r="BJ316" s="523"/>
      <c r="BK316" s="523"/>
      <c r="BL316" s="523"/>
      <c r="BM316" s="523"/>
      <c r="BN316" s="523"/>
      <c r="BO316" s="523"/>
      <c r="BQ316" s="523">
        <v>55504172421</v>
      </c>
      <c r="BR316" s="523"/>
      <c r="BS316" s="523"/>
      <c r="BT316" s="523"/>
      <c r="BU316" s="523"/>
      <c r="BV316" s="523"/>
      <c r="BW316" s="523"/>
      <c r="BX316" s="523"/>
      <c r="BY316" s="523"/>
      <c r="BZ316" s="523"/>
      <c r="CA316" s="523"/>
      <c r="CB316" s="523"/>
      <c r="CC316" s="523"/>
      <c r="CD316" s="523"/>
      <c r="CE316" s="523"/>
      <c r="CF316" s="523"/>
      <c r="CG316" s="523"/>
      <c r="CH316" s="523"/>
      <c r="CI316" s="523"/>
      <c r="CJ316" s="367"/>
      <c r="CK316" s="367"/>
    </row>
    <row r="317" spans="1:89" s="333" customFormat="1" ht="27" customHeight="1">
      <c r="A317" s="332"/>
      <c r="B317" s="518" t="s">
        <v>535</v>
      </c>
      <c r="C317" s="518"/>
      <c r="D317" s="518"/>
      <c r="E317" s="518"/>
      <c r="F317" s="518"/>
      <c r="G317" s="518"/>
      <c r="H317" s="518"/>
      <c r="I317" s="519">
        <v>21081133220</v>
      </c>
      <c r="J317" s="519"/>
      <c r="K317" s="519"/>
      <c r="L317" s="519"/>
      <c r="M317" s="519"/>
      <c r="N317" s="519"/>
      <c r="O317" s="519"/>
      <c r="P317" s="519"/>
      <c r="Q317" s="519"/>
      <c r="R317" s="519"/>
      <c r="S317" s="519"/>
      <c r="T317" s="519"/>
      <c r="U317" s="519"/>
      <c r="V317" s="519"/>
      <c r="W317" s="519"/>
      <c r="X317" s="519"/>
      <c r="Y317" s="519"/>
      <c r="Z317" s="519"/>
      <c r="AA317" s="519"/>
      <c r="AB317" s="332"/>
      <c r="AC317" s="519">
        <v>21081133220</v>
      </c>
      <c r="AD317" s="519"/>
      <c r="AE317" s="519"/>
      <c r="AF317" s="519"/>
      <c r="AG317" s="519"/>
      <c r="AH317" s="519"/>
      <c r="AI317" s="519"/>
      <c r="AJ317" s="519"/>
      <c r="AK317" s="519"/>
      <c r="AL317" s="519"/>
      <c r="AM317" s="519"/>
      <c r="AN317" s="519"/>
      <c r="AO317" s="519"/>
      <c r="AP317" s="519"/>
      <c r="AQ317" s="519"/>
      <c r="AR317" s="519"/>
      <c r="AS317" s="519"/>
      <c r="AT317" s="519"/>
      <c r="AU317" s="519"/>
      <c r="AV317" s="332"/>
      <c r="AW317" s="519">
        <v>15851779230</v>
      </c>
      <c r="AX317" s="519"/>
      <c r="AY317" s="519"/>
      <c r="AZ317" s="519"/>
      <c r="BA317" s="519"/>
      <c r="BB317" s="519"/>
      <c r="BC317" s="519"/>
      <c r="BD317" s="519"/>
      <c r="BE317" s="519"/>
      <c r="BF317" s="519"/>
      <c r="BG317" s="519"/>
      <c r="BH317" s="519"/>
      <c r="BI317" s="519"/>
      <c r="BJ317" s="519"/>
      <c r="BK317" s="519"/>
      <c r="BL317" s="519"/>
      <c r="BM317" s="519"/>
      <c r="BN317" s="519"/>
      <c r="BO317" s="519"/>
      <c r="BP317" s="332"/>
      <c r="BQ317" s="519">
        <v>15851779230</v>
      </c>
      <c r="BR317" s="519"/>
      <c r="BS317" s="519"/>
      <c r="BT317" s="519"/>
      <c r="BU317" s="519"/>
      <c r="BV317" s="519"/>
      <c r="BW317" s="519"/>
      <c r="BX317" s="519"/>
      <c r="BY317" s="519"/>
      <c r="BZ317" s="519"/>
      <c r="CA317" s="519"/>
      <c r="CB317" s="519"/>
      <c r="CC317" s="519"/>
      <c r="CD317" s="519"/>
      <c r="CE317" s="519"/>
      <c r="CF317" s="519"/>
      <c r="CG317" s="519"/>
      <c r="CH317" s="519"/>
      <c r="CI317" s="519"/>
      <c r="CJ317" s="367"/>
      <c r="CK317" s="367"/>
    </row>
    <row r="318" spans="1:89" s="333" customFormat="1" ht="27" customHeight="1">
      <c r="A318" s="332"/>
      <c r="B318" s="518" t="s">
        <v>657</v>
      </c>
      <c r="C318" s="518"/>
      <c r="D318" s="518"/>
      <c r="E318" s="518"/>
      <c r="F318" s="518"/>
      <c r="G318" s="518"/>
      <c r="H318" s="518"/>
      <c r="I318" s="519">
        <v>13839687637</v>
      </c>
      <c r="J318" s="519"/>
      <c r="K318" s="519"/>
      <c r="L318" s="519"/>
      <c r="M318" s="519"/>
      <c r="N318" s="519"/>
      <c r="O318" s="519"/>
      <c r="P318" s="519"/>
      <c r="Q318" s="519"/>
      <c r="R318" s="519"/>
      <c r="S318" s="519"/>
      <c r="T318" s="519"/>
      <c r="U318" s="519"/>
      <c r="V318" s="519"/>
      <c r="W318" s="519"/>
      <c r="X318" s="519"/>
      <c r="Y318" s="519"/>
      <c r="Z318" s="519"/>
      <c r="AA318" s="519"/>
      <c r="AB318" s="332"/>
      <c r="AC318" s="519">
        <v>13839687637</v>
      </c>
      <c r="AD318" s="519"/>
      <c r="AE318" s="519"/>
      <c r="AF318" s="519"/>
      <c r="AG318" s="519"/>
      <c r="AH318" s="519"/>
      <c r="AI318" s="519"/>
      <c r="AJ318" s="519"/>
      <c r="AK318" s="519"/>
      <c r="AL318" s="519"/>
      <c r="AM318" s="519"/>
      <c r="AN318" s="519"/>
      <c r="AO318" s="519"/>
      <c r="AP318" s="519"/>
      <c r="AQ318" s="519"/>
      <c r="AR318" s="519"/>
      <c r="AS318" s="519"/>
      <c r="AT318" s="519"/>
      <c r="AU318" s="519"/>
      <c r="AV318" s="332"/>
      <c r="AW318" s="519">
        <v>10101172958</v>
      </c>
      <c r="AX318" s="519"/>
      <c r="AY318" s="519"/>
      <c r="AZ318" s="519"/>
      <c r="BA318" s="519"/>
      <c r="BB318" s="519"/>
      <c r="BC318" s="519"/>
      <c r="BD318" s="519"/>
      <c r="BE318" s="519"/>
      <c r="BF318" s="519"/>
      <c r="BG318" s="519"/>
      <c r="BH318" s="519"/>
      <c r="BI318" s="519"/>
      <c r="BJ318" s="519"/>
      <c r="BK318" s="519"/>
      <c r="BL318" s="519"/>
      <c r="BM318" s="519"/>
      <c r="BN318" s="519"/>
      <c r="BO318" s="519"/>
      <c r="BP318" s="332"/>
      <c r="BQ318" s="519">
        <v>10101172958</v>
      </c>
      <c r="BR318" s="519"/>
      <c r="BS318" s="519"/>
      <c r="BT318" s="519"/>
      <c r="BU318" s="519"/>
      <c r="BV318" s="519"/>
      <c r="BW318" s="519"/>
      <c r="BX318" s="519"/>
      <c r="BY318" s="519"/>
      <c r="BZ318" s="519"/>
      <c r="CA318" s="519"/>
      <c r="CB318" s="519"/>
      <c r="CC318" s="519"/>
      <c r="CD318" s="519"/>
      <c r="CE318" s="519"/>
      <c r="CF318" s="519"/>
      <c r="CG318" s="519"/>
      <c r="CH318" s="519"/>
      <c r="CI318" s="519"/>
      <c r="CJ318" s="367"/>
      <c r="CK318" s="367"/>
    </row>
    <row r="319" spans="1:89" s="333" customFormat="1" ht="18" customHeight="1">
      <c r="A319" s="332"/>
      <c r="B319" s="518" t="s">
        <v>425</v>
      </c>
      <c r="C319" s="518"/>
      <c r="D319" s="518"/>
      <c r="E319" s="518"/>
      <c r="F319" s="518"/>
      <c r="G319" s="518"/>
      <c r="H319" s="518"/>
      <c r="I319" s="519">
        <v>26930460523</v>
      </c>
      <c r="J319" s="519"/>
      <c r="K319" s="519"/>
      <c r="L319" s="519"/>
      <c r="M319" s="519"/>
      <c r="N319" s="519"/>
      <c r="O319" s="519"/>
      <c r="P319" s="519"/>
      <c r="Q319" s="519"/>
      <c r="R319" s="519"/>
      <c r="S319" s="519"/>
      <c r="T319" s="519"/>
      <c r="U319" s="519"/>
      <c r="V319" s="519"/>
      <c r="W319" s="519"/>
      <c r="X319" s="519"/>
      <c r="Y319" s="519"/>
      <c r="Z319" s="519"/>
      <c r="AA319" s="519"/>
      <c r="AB319" s="332"/>
      <c r="AC319" s="519">
        <v>26930460523</v>
      </c>
      <c r="AD319" s="519"/>
      <c r="AE319" s="519"/>
      <c r="AF319" s="519"/>
      <c r="AG319" s="519"/>
      <c r="AH319" s="519"/>
      <c r="AI319" s="519"/>
      <c r="AJ319" s="519"/>
      <c r="AK319" s="519"/>
      <c r="AL319" s="519"/>
      <c r="AM319" s="519"/>
      <c r="AN319" s="519"/>
      <c r="AO319" s="519"/>
      <c r="AP319" s="519"/>
      <c r="AQ319" s="519"/>
      <c r="AR319" s="519"/>
      <c r="AS319" s="519"/>
      <c r="AT319" s="519"/>
      <c r="AU319" s="519"/>
      <c r="AV319" s="332"/>
      <c r="AW319" s="519">
        <v>29551220233</v>
      </c>
      <c r="AX319" s="519"/>
      <c r="AY319" s="519"/>
      <c r="AZ319" s="519"/>
      <c r="BA319" s="519"/>
      <c r="BB319" s="519"/>
      <c r="BC319" s="519"/>
      <c r="BD319" s="519"/>
      <c r="BE319" s="519"/>
      <c r="BF319" s="519"/>
      <c r="BG319" s="519"/>
      <c r="BH319" s="519"/>
      <c r="BI319" s="519"/>
      <c r="BJ319" s="519"/>
      <c r="BK319" s="519"/>
      <c r="BL319" s="519"/>
      <c r="BM319" s="519"/>
      <c r="BN319" s="519"/>
      <c r="BO319" s="519"/>
      <c r="BP319" s="332"/>
      <c r="BQ319" s="519">
        <v>29551220233</v>
      </c>
      <c r="BR319" s="519"/>
      <c r="BS319" s="519"/>
      <c r="BT319" s="519"/>
      <c r="BU319" s="519"/>
      <c r="BV319" s="519"/>
      <c r="BW319" s="519"/>
      <c r="BX319" s="519"/>
      <c r="BY319" s="519"/>
      <c r="BZ319" s="519"/>
      <c r="CA319" s="519"/>
      <c r="CB319" s="519"/>
      <c r="CC319" s="519"/>
      <c r="CD319" s="519"/>
      <c r="CE319" s="519"/>
      <c r="CF319" s="519"/>
      <c r="CG319" s="519"/>
      <c r="CH319" s="519"/>
      <c r="CI319" s="519"/>
      <c r="CJ319" s="367"/>
      <c r="CK319" s="367"/>
    </row>
    <row r="320" spans="1:89" s="333" customFormat="1" ht="27" customHeight="1">
      <c r="A320" s="332"/>
      <c r="B320" s="520" t="s">
        <v>194</v>
      </c>
      <c r="C320" s="520"/>
      <c r="D320" s="520"/>
      <c r="E320" s="520"/>
      <c r="F320" s="520"/>
      <c r="G320" s="520"/>
      <c r="H320" s="520"/>
      <c r="I320" s="521">
        <v>80864165835</v>
      </c>
      <c r="J320" s="521"/>
      <c r="K320" s="521"/>
      <c r="L320" s="521"/>
      <c r="M320" s="521"/>
      <c r="N320" s="521"/>
      <c r="O320" s="521"/>
      <c r="P320" s="521"/>
      <c r="Q320" s="521"/>
      <c r="R320" s="521"/>
      <c r="S320" s="521"/>
      <c r="T320" s="521"/>
      <c r="U320" s="521"/>
      <c r="V320" s="521"/>
      <c r="W320" s="521"/>
      <c r="X320" s="521"/>
      <c r="Y320" s="521"/>
      <c r="Z320" s="521"/>
      <c r="AA320" s="521"/>
      <c r="AC320" s="521">
        <v>80864165835</v>
      </c>
      <c r="AD320" s="521"/>
      <c r="AE320" s="521"/>
      <c r="AF320" s="521"/>
      <c r="AG320" s="521"/>
      <c r="AH320" s="521"/>
      <c r="AI320" s="521"/>
      <c r="AJ320" s="521"/>
      <c r="AK320" s="521"/>
      <c r="AL320" s="521"/>
      <c r="AM320" s="521"/>
      <c r="AN320" s="521"/>
      <c r="AO320" s="521"/>
      <c r="AP320" s="521"/>
      <c r="AQ320" s="521"/>
      <c r="AR320" s="521"/>
      <c r="AS320" s="521"/>
      <c r="AT320" s="521"/>
      <c r="AU320" s="521"/>
      <c r="AW320" s="521">
        <v>64785186652</v>
      </c>
      <c r="AX320" s="521"/>
      <c r="AY320" s="521"/>
      <c r="AZ320" s="521"/>
      <c r="BA320" s="521"/>
      <c r="BB320" s="521"/>
      <c r="BC320" s="521"/>
      <c r="BD320" s="521"/>
      <c r="BE320" s="521"/>
      <c r="BF320" s="521"/>
      <c r="BG320" s="521"/>
      <c r="BH320" s="521"/>
      <c r="BI320" s="521"/>
      <c r="BJ320" s="521"/>
      <c r="BK320" s="521"/>
      <c r="BL320" s="521"/>
      <c r="BM320" s="521"/>
      <c r="BN320" s="521"/>
      <c r="BO320" s="521"/>
      <c r="BQ320" s="521">
        <v>64785186652</v>
      </c>
      <c r="BR320" s="521"/>
      <c r="BS320" s="521"/>
      <c r="BT320" s="521"/>
      <c r="BU320" s="521"/>
      <c r="BV320" s="521"/>
      <c r="BW320" s="521"/>
      <c r="BX320" s="521"/>
      <c r="BY320" s="521"/>
      <c r="BZ320" s="521"/>
      <c r="CA320" s="521"/>
      <c r="CB320" s="521"/>
      <c r="CC320" s="521"/>
      <c r="CD320" s="521"/>
      <c r="CE320" s="521"/>
      <c r="CF320" s="521"/>
      <c r="CG320" s="521"/>
      <c r="CH320" s="521"/>
      <c r="CI320" s="521"/>
      <c r="CJ320" s="367"/>
      <c r="CK320" s="367"/>
    </row>
    <row r="321" spans="1:89" s="333" customFormat="1" ht="18" customHeight="1">
      <c r="AS321" s="396"/>
      <c r="AT321" s="396"/>
      <c r="AU321" s="396"/>
      <c r="AV321" s="396"/>
      <c r="AW321" s="396"/>
      <c r="AX321" s="396"/>
      <c r="AY321" s="396"/>
      <c r="AZ321" s="396"/>
      <c r="BA321" s="396"/>
      <c r="BB321" s="396"/>
      <c r="BC321" s="396"/>
      <c r="BD321" s="396"/>
      <c r="BE321" s="396"/>
      <c r="BF321" s="396"/>
      <c r="BG321" s="396"/>
      <c r="BH321" s="396"/>
      <c r="BI321" s="396"/>
      <c r="BJ321" s="396"/>
      <c r="BK321" s="396"/>
      <c r="BL321" s="396"/>
      <c r="BM321" s="396"/>
      <c r="BO321" s="396"/>
      <c r="BP321" s="396"/>
      <c r="BQ321" s="396"/>
      <c r="BR321" s="396"/>
      <c r="BS321" s="396"/>
      <c r="BT321" s="396"/>
      <c r="BU321" s="396"/>
      <c r="BV321" s="396"/>
      <c r="BW321" s="396"/>
      <c r="BX321" s="396"/>
      <c r="BY321" s="396"/>
      <c r="BZ321" s="396"/>
      <c r="CA321" s="396"/>
      <c r="CB321" s="396"/>
      <c r="CC321" s="396"/>
      <c r="CD321" s="396"/>
      <c r="CE321" s="396"/>
      <c r="CF321" s="396"/>
      <c r="CG321" s="396"/>
      <c r="CH321" s="396"/>
      <c r="CI321" s="396"/>
      <c r="CJ321" s="367"/>
      <c r="CK321" s="367"/>
    </row>
    <row r="322" spans="1:89" s="333" customFormat="1" ht="18" customHeight="1">
      <c r="AS322" s="396"/>
      <c r="AT322" s="396"/>
      <c r="AU322" s="396"/>
      <c r="AV322" s="396"/>
      <c r="AW322" s="396"/>
      <c r="AX322" s="396"/>
      <c r="AY322" s="396"/>
      <c r="AZ322" s="396"/>
      <c r="BA322" s="396"/>
      <c r="BB322" s="396"/>
      <c r="BC322" s="396"/>
      <c r="BD322" s="396"/>
      <c r="BE322" s="396"/>
      <c r="BF322" s="396"/>
      <c r="BG322" s="396"/>
      <c r="BH322" s="396"/>
      <c r="BI322" s="396"/>
      <c r="BJ322" s="396"/>
      <c r="BK322" s="396"/>
      <c r="BL322" s="396"/>
      <c r="BM322" s="396"/>
      <c r="BO322" s="396"/>
      <c r="BP322" s="396"/>
      <c r="BQ322" s="396"/>
      <c r="BR322" s="396"/>
      <c r="BS322" s="396"/>
      <c r="BT322" s="396"/>
      <c r="BU322" s="396"/>
      <c r="BV322" s="396"/>
      <c r="BW322" s="396"/>
      <c r="BX322" s="396"/>
      <c r="BY322" s="396"/>
      <c r="BZ322" s="396"/>
      <c r="CA322" s="396"/>
      <c r="CB322" s="396"/>
      <c r="CC322" s="396"/>
      <c r="CD322" s="396"/>
      <c r="CE322" s="396"/>
      <c r="CF322" s="396"/>
      <c r="CG322" s="396"/>
      <c r="CH322" s="396"/>
      <c r="CI322" s="396"/>
      <c r="CJ322" s="367"/>
      <c r="CK322" s="367"/>
    </row>
    <row r="323" spans="1:89" ht="18" customHeight="1">
      <c r="A323" s="333" t="s">
        <v>135</v>
      </c>
      <c r="B323" s="333" t="s">
        <v>437</v>
      </c>
    </row>
    <row r="324" spans="1:89" s="348" customFormat="1" ht="18" customHeight="1">
      <c r="B324" s="178"/>
      <c r="C324" s="386"/>
      <c r="D324" s="386"/>
      <c r="E324" s="386"/>
      <c r="F324" s="386"/>
      <c r="G324" s="386"/>
      <c r="H324" s="386"/>
      <c r="I324" s="386"/>
      <c r="J324" s="386"/>
      <c r="K324" s="386"/>
      <c r="L324" s="386"/>
      <c r="M324" s="386"/>
      <c r="N324" s="386"/>
      <c r="O324" s="386"/>
      <c r="P324" s="386"/>
      <c r="Q324" s="386"/>
      <c r="R324" s="386"/>
      <c r="S324" s="386"/>
      <c r="T324" s="386"/>
      <c r="U324" s="386"/>
      <c r="V324" s="386"/>
      <c r="W324" s="386"/>
      <c r="X324" s="386"/>
      <c r="Y324" s="386"/>
      <c r="Z324" s="386"/>
      <c r="AA324" s="386"/>
      <c r="AB324" s="386"/>
      <c r="AC324" s="386"/>
      <c r="AD324" s="386"/>
      <c r="AE324" s="386"/>
      <c r="AF324" s="386"/>
      <c r="AG324" s="386"/>
      <c r="AH324" s="386"/>
      <c r="AI324" s="386"/>
      <c r="AJ324" s="386"/>
      <c r="AK324" s="386"/>
      <c r="AL324" s="386"/>
      <c r="AM324" s="386"/>
      <c r="AN324" s="386"/>
      <c r="AO324" s="386"/>
      <c r="AP324" s="386"/>
      <c r="AQ324" s="386"/>
      <c r="AR324" s="386"/>
      <c r="AS324" s="386"/>
      <c r="AT324" s="386"/>
      <c r="AU324" s="386"/>
      <c r="AV324" s="386"/>
      <c r="AW324" s="386"/>
      <c r="AX324" s="386"/>
      <c r="AY324" s="386"/>
      <c r="AZ324" s="386"/>
      <c r="BA324" s="386"/>
      <c r="BB324" s="386"/>
      <c r="BC324" s="386"/>
      <c r="BD324" s="386"/>
      <c r="BE324" s="386"/>
      <c r="BF324" s="386"/>
      <c r="BG324" s="386"/>
      <c r="BH324" s="386"/>
      <c r="BI324" s="386"/>
      <c r="BJ324" s="386"/>
      <c r="BK324" s="386"/>
      <c r="BL324" s="386"/>
      <c r="BM324" s="386"/>
      <c r="BN324" s="386"/>
      <c r="BO324" s="386"/>
      <c r="BP324" s="386"/>
      <c r="BQ324" s="386"/>
      <c r="BR324" s="386"/>
      <c r="BS324" s="386"/>
      <c r="BT324" s="386"/>
      <c r="BU324" s="386"/>
      <c r="BV324" s="386"/>
      <c r="BW324" s="386"/>
      <c r="BX324" s="386"/>
      <c r="BY324" s="386"/>
      <c r="BZ324" s="386"/>
      <c r="CA324" s="386"/>
      <c r="CB324" s="386"/>
      <c r="CC324" s="386"/>
      <c r="CD324" s="386"/>
      <c r="CE324" s="386"/>
      <c r="CF324" s="386"/>
      <c r="CG324" s="386"/>
      <c r="CH324" s="386"/>
      <c r="CI324" s="386"/>
    </row>
    <row r="325" spans="1:89" ht="3.75" customHeight="1"/>
    <row r="326" spans="1:89" ht="18" customHeight="1">
      <c r="A326" s="333" t="s">
        <v>137</v>
      </c>
      <c r="B326" s="333" t="s">
        <v>21</v>
      </c>
      <c r="AS326" s="526" t="s">
        <v>646</v>
      </c>
      <c r="AT326" s="526"/>
      <c r="AU326" s="526"/>
      <c r="AV326" s="526"/>
      <c r="AW326" s="526"/>
      <c r="AX326" s="526"/>
      <c r="AY326" s="526"/>
      <c r="AZ326" s="526"/>
      <c r="BA326" s="526"/>
      <c r="BB326" s="526"/>
      <c r="BC326" s="526"/>
      <c r="BD326" s="526"/>
      <c r="BE326" s="526"/>
      <c r="BF326" s="526"/>
      <c r="BG326" s="526"/>
      <c r="BH326" s="526"/>
      <c r="BI326" s="526"/>
      <c r="BJ326" s="526"/>
      <c r="BK326" s="526"/>
      <c r="BL326" s="526"/>
      <c r="BM326" s="526"/>
      <c r="BO326" s="526" t="s">
        <v>645</v>
      </c>
      <c r="BP326" s="526"/>
      <c r="BQ326" s="526"/>
      <c r="BR326" s="526"/>
      <c r="BS326" s="526"/>
      <c r="BT326" s="526"/>
      <c r="BU326" s="526"/>
      <c r="BV326" s="526"/>
      <c r="BW326" s="526"/>
      <c r="BX326" s="526"/>
      <c r="BY326" s="526"/>
      <c r="BZ326" s="526"/>
      <c r="CA326" s="526"/>
      <c r="CB326" s="526"/>
      <c r="CC326" s="526"/>
      <c r="CD326" s="526"/>
      <c r="CE326" s="526"/>
      <c r="CF326" s="526"/>
      <c r="CG326" s="526"/>
      <c r="CH326" s="526"/>
      <c r="CI326" s="526"/>
    </row>
    <row r="327" spans="1:89" ht="5.25" customHeight="1">
      <c r="AS327" s="526"/>
      <c r="AT327" s="526"/>
      <c r="AU327" s="526"/>
      <c r="AV327" s="526"/>
      <c r="AW327" s="526"/>
      <c r="AX327" s="526"/>
      <c r="AY327" s="526"/>
      <c r="AZ327" s="526"/>
      <c r="BA327" s="526"/>
      <c r="BB327" s="526"/>
      <c r="BC327" s="526"/>
      <c r="BD327" s="526"/>
      <c r="BE327" s="526"/>
      <c r="BF327" s="526"/>
      <c r="BG327" s="526"/>
      <c r="BH327" s="526"/>
      <c r="BI327" s="526"/>
      <c r="BJ327" s="526"/>
      <c r="BK327" s="526"/>
      <c r="BL327" s="526"/>
      <c r="BM327" s="526"/>
      <c r="BO327" s="526"/>
      <c r="BP327" s="526"/>
      <c r="BQ327" s="526"/>
      <c r="BR327" s="526"/>
      <c r="BS327" s="526"/>
      <c r="BT327" s="526"/>
      <c r="BU327" s="526"/>
      <c r="BV327" s="526"/>
      <c r="BW327" s="526"/>
      <c r="BX327" s="526"/>
      <c r="BY327" s="526"/>
      <c r="BZ327" s="526"/>
      <c r="CA327" s="526"/>
      <c r="CB327" s="526"/>
      <c r="CC327" s="526"/>
      <c r="CD327" s="526"/>
      <c r="CE327" s="526"/>
      <c r="CF327" s="526"/>
      <c r="CG327" s="526"/>
      <c r="CH327" s="526"/>
      <c r="CI327" s="526"/>
    </row>
    <row r="328" spans="1:89" ht="18" customHeight="1">
      <c r="B328" s="332" t="s">
        <v>361</v>
      </c>
      <c r="AS328" s="526">
        <v>3226651112</v>
      </c>
      <c r="AT328" s="526"/>
      <c r="AU328" s="526"/>
      <c r="AV328" s="526"/>
      <c r="AW328" s="526"/>
      <c r="AX328" s="526"/>
      <c r="AY328" s="526"/>
      <c r="AZ328" s="526"/>
      <c r="BA328" s="526"/>
      <c r="BB328" s="526"/>
      <c r="BC328" s="526"/>
      <c r="BD328" s="526"/>
      <c r="BE328" s="526"/>
      <c r="BF328" s="526"/>
      <c r="BG328" s="526"/>
      <c r="BH328" s="526"/>
      <c r="BI328" s="526"/>
      <c r="BJ328" s="526"/>
      <c r="BK328" s="526"/>
      <c r="BL328" s="526"/>
      <c r="BM328" s="526"/>
      <c r="BO328" s="526">
        <v>3810196422</v>
      </c>
      <c r="BP328" s="526"/>
      <c r="BQ328" s="526"/>
      <c r="BR328" s="526"/>
      <c r="BS328" s="526"/>
      <c r="BT328" s="526"/>
      <c r="BU328" s="526"/>
      <c r="BV328" s="526"/>
      <c r="BW328" s="526"/>
      <c r="BX328" s="526"/>
      <c r="BY328" s="526"/>
      <c r="BZ328" s="526"/>
      <c r="CA328" s="526"/>
      <c r="CB328" s="526"/>
      <c r="CC328" s="526"/>
      <c r="CD328" s="526"/>
      <c r="CE328" s="526"/>
      <c r="CF328" s="526"/>
      <c r="CG328" s="526"/>
      <c r="CH328" s="526"/>
      <c r="CI328" s="526"/>
    </row>
    <row r="329" spans="1:89" s="333" customFormat="1" ht="18" customHeight="1">
      <c r="B329" s="333" t="s">
        <v>194</v>
      </c>
      <c r="AS329" s="536">
        <v>3226651112</v>
      </c>
      <c r="AT329" s="536"/>
      <c r="AU329" s="536"/>
      <c r="AV329" s="536"/>
      <c r="AW329" s="536"/>
      <c r="AX329" s="536"/>
      <c r="AY329" s="536"/>
      <c r="AZ329" s="536"/>
      <c r="BA329" s="536"/>
      <c r="BB329" s="536"/>
      <c r="BC329" s="536"/>
      <c r="BD329" s="536"/>
      <c r="BE329" s="536"/>
      <c r="BF329" s="536"/>
      <c r="BG329" s="536"/>
      <c r="BH329" s="536"/>
      <c r="BI329" s="536"/>
      <c r="BJ329" s="536"/>
      <c r="BK329" s="536"/>
      <c r="BL329" s="536"/>
      <c r="BM329" s="536"/>
      <c r="BO329" s="536">
        <v>3810196422</v>
      </c>
      <c r="BP329" s="536"/>
      <c r="BQ329" s="536"/>
      <c r="BR329" s="536"/>
      <c r="BS329" s="536"/>
      <c r="BT329" s="536"/>
      <c r="BU329" s="536"/>
      <c r="BV329" s="536"/>
      <c r="BW329" s="536"/>
      <c r="BX329" s="536"/>
      <c r="BY329" s="536"/>
      <c r="BZ329" s="536"/>
      <c r="CA329" s="536"/>
      <c r="CB329" s="536"/>
      <c r="CC329" s="536"/>
      <c r="CD329" s="536"/>
      <c r="CE329" s="536"/>
      <c r="CF329" s="536"/>
      <c r="CG329" s="536"/>
      <c r="CH329" s="536"/>
      <c r="CI329" s="536"/>
      <c r="CJ329" s="367"/>
      <c r="CK329" s="367"/>
    </row>
    <row r="330" spans="1:89" ht="24" customHeight="1"/>
    <row r="331" spans="1:89" ht="18" customHeight="1">
      <c r="A331" s="333" t="s">
        <v>139</v>
      </c>
      <c r="B331" s="333" t="s">
        <v>299</v>
      </c>
      <c r="AS331" s="526" t="s">
        <v>646</v>
      </c>
      <c r="AT331" s="526"/>
      <c r="AU331" s="526"/>
      <c r="AV331" s="526"/>
      <c r="AW331" s="526"/>
      <c r="AX331" s="526"/>
      <c r="AY331" s="526"/>
      <c r="AZ331" s="526"/>
      <c r="BA331" s="526"/>
      <c r="BB331" s="526"/>
      <c r="BC331" s="526"/>
      <c r="BD331" s="526"/>
      <c r="BE331" s="526"/>
      <c r="BF331" s="526"/>
      <c r="BG331" s="526"/>
      <c r="BH331" s="526"/>
      <c r="BI331" s="526"/>
      <c r="BJ331" s="526"/>
      <c r="BK331" s="526"/>
      <c r="BL331" s="526"/>
      <c r="BM331" s="526"/>
      <c r="BO331" s="526" t="s">
        <v>645</v>
      </c>
      <c r="BP331" s="526"/>
      <c r="BQ331" s="526"/>
      <c r="BR331" s="526"/>
      <c r="BS331" s="526"/>
      <c r="BT331" s="526"/>
      <c r="BU331" s="526"/>
      <c r="BV331" s="526"/>
      <c r="BW331" s="526"/>
      <c r="BX331" s="526"/>
      <c r="BY331" s="526"/>
      <c r="BZ331" s="526"/>
      <c r="CA331" s="526"/>
      <c r="CB331" s="526"/>
      <c r="CC331" s="526"/>
      <c r="CD331" s="526"/>
      <c r="CE331" s="526"/>
      <c r="CF331" s="526"/>
      <c r="CG331" s="526"/>
      <c r="CH331" s="526"/>
      <c r="CI331" s="526"/>
    </row>
    <row r="332" spans="1:89" ht="5.25" customHeight="1">
      <c r="AS332" s="526"/>
      <c r="AT332" s="526"/>
      <c r="AU332" s="526"/>
      <c r="AV332" s="526"/>
      <c r="AW332" s="526"/>
      <c r="AX332" s="526"/>
      <c r="AY332" s="526"/>
      <c r="AZ332" s="526"/>
      <c r="BA332" s="526"/>
      <c r="BB332" s="526"/>
      <c r="BC332" s="526"/>
      <c r="BD332" s="526"/>
      <c r="BE332" s="526"/>
      <c r="BF332" s="526"/>
      <c r="BG332" s="526"/>
      <c r="BH332" s="526"/>
      <c r="BI332" s="526"/>
      <c r="BJ332" s="526"/>
      <c r="BK332" s="526"/>
      <c r="BL332" s="526"/>
      <c r="BM332" s="526"/>
      <c r="BO332" s="526"/>
      <c r="BP332" s="526"/>
      <c r="BQ332" s="526"/>
      <c r="BR332" s="526"/>
      <c r="BS332" s="526"/>
      <c r="BT332" s="526"/>
      <c r="BU332" s="526"/>
      <c r="BV332" s="526"/>
      <c r="BW332" s="526"/>
      <c r="BX332" s="526"/>
      <c r="BY332" s="526"/>
      <c r="BZ332" s="526"/>
      <c r="CA332" s="526"/>
      <c r="CB332" s="526"/>
      <c r="CC332" s="526"/>
      <c r="CD332" s="526"/>
      <c r="CE332" s="526"/>
      <c r="CF332" s="526"/>
      <c r="CG332" s="526"/>
      <c r="CH332" s="526"/>
      <c r="CI332" s="526"/>
    </row>
    <row r="333" spans="1:89" ht="18" customHeight="1">
      <c r="B333" s="333" t="s">
        <v>362</v>
      </c>
      <c r="AS333" s="541">
        <v>683412394</v>
      </c>
      <c r="AT333" s="541"/>
      <c r="AU333" s="541"/>
      <c r="AV333" s="541"/>
      <c r="AW333" s="541"/>
      <c r="AX333" s="541"/>
      <c r="AY333" s="541"/>
      <c r="AZ333" s="541"/>
      <c r="BA333" s="541"/>
      <c r="BB333" s="541"/>
      <c r="BC333" s="541"/>
      <c r="BD333" s="541"/>
      <c r="BE333" s="541"/>
      <c r="BF333" s="541"/>
      <c r="BG333" s="541"/>
      <c r="BH333" s="541"/>
      <c r="BI333" s="541"/>
      <c r="BJ333" s="541"/>
      <c r="BK333" s="541"/>
      <c r="BL333" s="541"/>
      <c r="BM333" s="541"/>
      <c r="BN333" s="333"/>
      <c r="BO333" s="541">
        <v>129520734</v>
      </c>
      <c r="BP333" s="541"/>
      <c r="BQ333" s="541"/>
      <c r="BR333" s="541"/>
      <c r="BS333" s="541"/>
      <c r="BT333" s="541"/>
      <c r="BU333" s="541"/>
      <c r="BV333" s="541"/>
      <c r="BW333" s="541"/>
      <c r="BX333" s="541"/>
      <c r="BY333" s="541"/>
      <c r="BZ333" s="541"/>
      <c r="CA333" s="541"/>
      <c r="CB333" s="541"/>
      <c r="CC333" s="541"/>
      <c r="CD333" s="541"/>
      <c r="CE333" s="541"/>
      <c r="CF333" s="541"/>
      <c r="CG333" s="541"/>
      <c r="CH333" s="541"/>
      <c r="CI333" s="541"/>
    </row>
    <row r="334" spans="1:89" ht="18" customHeight="1">
      <c r="B334" s="332" t="s">
        <v>22</v>
      </c>
      <c r="AS334" s="526">
        <v>497596994</v>
      </c>
      <c r="AT334" s="526"/>
      <c r="AU334" s="526"/>
      <c r="AV334" s="526"/>
      <c r="AW334" s="526"/>
      <c r="AX334" s="526"/>
      <c r="AY334" s="526"/>
      <c r="AZ334" s="526"/>
      <c r="BA334" s="526"/>
      <c r="BB334" s="526"/>
      <c r="BC334" s="526"/>
      <c r="BD334" s="526"/>
      <c r="BE334" s="526"/>
      <c r="BF334" s="526"/>
      <c r="BG334" s="526"/>
      <c r="BH334" s="526"/>
      <c r="BI334" s="526"/>
      <c r="BJ334" s="526"/>
      <c r="BK334" s="526"/>
      <c r="BL334" s="526"/>
      <c r="BM334" s="526"/>
      <c r="BO334" s="526">
        <v>0</v>
      </c>
      <c r="BP334" s="526"/>
      <c r="BQ334" s="526"/>
      <c r="BR334" s="526"/>
      <c r="BS334" s="526"/>
      <c r="BT334" s="526"/>
      <c r="BU334" s="526"/>
      <c r="BV334" s="526"/>
      <c r="BW334" s="526"/>
      <c r="BX334" s="526"/>
      <c r="BY334" s="526"/>
      <c r="BZ334" s="526"/>
      <c r="CA334" s="526"/>
      <c r="CB334" s="526"/>
      <c r="CC334" s="526"/>
      <c r="CD334" s="526"/>
      <c r="CE334" s="526"/>
      <c r="CF334" s="526"/>
      <c r="CG334" s="526"/>
      <c r="CH334" s="526"/>
      <c r="CI334" s="526"/>
    </row>
    <row r="335" spans="1:89" ht="18" customHeight="1">
      <c r="B335" s="332" t="s">
        <v>536</v>
      </c>
      <c r="AS335" s="526">
        <v>185815400</v>
      </c>
      <c r="AT335" s="526"/>
      <c r="AU335" s="526"/>
      <c r="AV335" s="526"/>
      <c r="AW335" s="526"/>
      <c r="AX335" s="526"/>
      <c r="AY335" s="526"/>
      <c r="AZ335" s="526"/>
      <c r="BA335" s="526"/>
      <c r="BB335" s="526"/>
      <c r="BC335" s="526"/>
      <c r="BD335" s="526"/>
      <c r="BE335" s="526"/>
      <c r="BF335" s="526"/>
      <c r="BG335" s="526"/>
      <c r="BH335" s="526"/>
      <c r="BI335" s="526"/>
      <c r="BJ335" s="526"/>
      <c r="BK335" s="526"/>
      <c r="BL335" s="526"/>
      <c r="BM335" s="526"/>
      <c r="BO335" s="526">
        <v>129520734</v>
      </c>
      <c r="BP335" s="526"/>
      <c r="BQ335" s="526"/>
      <c r="BR335" s="526"/>
      <c r="BS335" s="526"/>
      <c r="BT335" s="526"/>
      <c r="BU335" s="526"/>
      <c r="BV335" s="526"/>
      <c r="BW335" s="526"/>
      <c r="BX335" s="526"/>
      <c r="BY335" s="526"/>
      <c r="BZ335" s="526"/>
      <c r="CA335" s="526"/>
      <c r="CB335" s="526"/>
      <c r="CC335" s="526"/>
      <c r="CD335" s="526"/>
      <c r="CE335" s="526"/>
      <c r="CF335" s="526"/>
      <c r="CG335" s="526"/>
      <c r="CH335" s="526"/>
      <c r="CI335" s="526"/>
    </row>
    <row r="336" spans="1:89" s="333" customFormat="1" ht="18" customHeight="1">
      <c r="B336" s="333" t="s">
        <v>194</v>
      </c>
      <c r="AS336" s="536">
        <v>683412394</v>
      </c>
      <c r="AT336" s="536"/>
      <c r="AU336" s="536"/>
      <c r="AV336" s="536"/>
      <c r="AW336" s="536"/>
      <c r="AX336" s="536"/>
      <c r="AY336" s="536"/>
      <c r="AZ336" s="536"/>
      <c r="BA336" s="536"/>
      <c r="BB336" s="536"/>
      <c r="BC336" s="536"/>
      <c r="BD336" s="536"/>
      <c r="BE336" s="536"/>
      <c r="BF336" s="536"/>
      <c r="BG336" s="536"/>
      <c r="BH336" s="536"/>
      <c r="BI336" s="536"/>
      <c r="BJ336" s="536"/>
      <c r="BK336" s="536"/>
      <c r="BL336" s="536"/>
      <c r="BM336" s="536"/>
      <c r="BO336" s="536">
        <v>129520734</v>
      </c>
      <c r="BP336" s="536"/>
      <c r="BQ336" s="536"/>
      <c r="BR336" s="536"/>
      <c r="BS336" s="536"/>
      <c r="BT336" s="536"/>
      <c r="BU336" s="536"/>
      <c r="BV336" s="536"/>
      <c r="BW336" s="536"/>
      <c r="BX336" s="536"/>
      <c r="BY336" s="536"/>
      <c r="BZ336" s="536"/>
      <c r="CA336" s="536"/>
      <c r="CB336" s="536"/>
      <c r="CC336" s="536"/>
      <c r="CD336" s="536"/>
      <c r="CE336" s="536"/>
      <c r="CF336" s="536"/>
      <c r="CG336" s="536"/>
      <c r="CH336" s="536"/>
      <c r="CI336" s="536"/>
      <c r="CJ336" s="367"/>
      <c r="CK336" s="367"/>
    </row>
    <row r="337" spans="1:89" ht="24" customHeight="1"/>
    <row r="338" spans="1:89" ht="18" customHeight="1">
      <c r="A338" s="333" t="s">
        <v>141</v>
      </c>
      <c r="B338" s="333" t="s">
        <v>301</v>
      </c>
      <c r="AS338" s="526" t="s">
        <v>646</v>
      </c>
      <c r="AT338" s="526"/>
      <c r="AU338" s="526"/>
      <c r="AV338" s="526"/>
      <c r="AW338" s="526"/>
      <c r="AX338" s="526"/>
      <c r="AY338" s="526"/>
      <c r="AZ338" s="526"/>
      <c r="BA338" s="526"/>
      <c r="BB338" s="526"/>
      <c r="BC338" s="526"/>
      <c r="BD338" s="526"/>
      <c r="BE338" s="526"/>
      <c r="BF338" s="526"/>
      <c r="BG338" s="526"/>
      <c r="BH338" s="526"/>
      <c r="BI338" s="526"/>
      <c r="BJ338" s="526"/>
      <c r="BK338" s="526"/>
      <c r="BL338" s="526"/>
      <c r="BM338" s="526"/>
      <c r="BO338" s="526" t="s">
        <v>645</v>
      </c>
      <c r="BP338" s="526"/>
      <c r="BQ338" s="526"/>
      <c r="BR338" s="526"/>
      <c r="BS338" s="526"/>
      <c r="BT338" s="526"/>
      <c r="BU338" s="526"/>
      <c r="BV338" s="526"/>
      <c r="BW338" s="526"/>
      <c r="BX338" s="526"/>
      <c r="BY338" s="526"/>
      <c r="BZ338" s="526"/>
      <c r="CA338" s="526"/>
      <c r="CB338" s="526"/>
      <c r="CC338" s="526"/>
      <c r="CD338" s="526"/>
      <c r="CE338" s="526"/>
      <c r="CF338" s="526"/>
      <c r="CG338" s="526"/>
      <c r="CH338" s="526"/>
      <c r="CI338" s="526"/>
    </row>
    <row r="339" spans="1:89" ht="5.25" customHeight="1">
      <c r="AS339" s="526"/>
      <c r="AT339" s="526"/>
      <c r="AU339" s="526"/>
      <c r="AV339" s="526"/>
      <c r="AW339" s="526"/>
      <c r="AX339" s="526"/>
      <c r="AY339" s="526"/>
      <c r="AZ339" s="526"/>
      <c r="BA339" s="526"/>
      <c r="BB339" s="526"/>
      <c r="BC339" s="526"/>
      <c r="BD339" s="526"/>
      <c r="BE339" s="526"/>
      <c r="BF339" s="526"/>
      <c r="BG339" s="526"/>
      <c r="BH339" s="526"/>
      <c r="BI339" s="526"/>
      <c r="BJ339" s="526"/>
      <c r="BK339" s="526"/>
      <c r="BL339" s="526"/>
      <c r="BM339" s="526"/>
      <c r="BO339" s="526"/>
      <c r="BP339" s="526"/>
      <c r="BQ339" s="526"/>
      <c r="BR339" s="526"/>
      <c r="BS339" s="526"/>
      <c r="BT339" s="526"/>
      <c r="BU339" s="526"/>
      <c r="BV339" s="526"/>
      <c r="BW339" s="526"/>
      <c r="BX339" s="526"/>
      <c r="BY339" s="526"/>
      <c r="BZ339" s="526"/>
      <c r="CA339" s="526"/>
      <c r="CB339" s="526"/>
      <c r="CC339" s="526"/>
      <c r="CD339" s="526"/>
      <c r="CE339" s="526"/>
      <c r="CF339" s="526"/>
      <c r="CG339" s="526"/>
      <c r="CH339" s="526"/>
      <c r="CI339" s="526"/>
    </row>
    <row r="340" spans="1:89" ht="18" customHeight="1">
      <c r="B340" s="333" t="s">
        <v>362</v>
      </c>
      <c r="AS340" s="541">
        <v>8561134042</v>
      </c>
      <c r="AT340" s="541"/>
      <c r="AU340" s="541"/>
      <c r="AV340" s="541"/>
      <c r="AW340" s="541"/>
      <c r="AX340" s="541"/>
      <c r="AY340" s="541"/>
      <c r="AZ340" s="541"/>
      <c r="BA340" s="541"/>
      <c r="BB340" s="541"/>
      <c r="BC340" s="541"/>
      <c r="BD340" s="541"/>
      <c r="BE340" s="541"/>
      <c r="BF340" s="541"/>
      <c r="BG340" s="541"/>
      <c r="BH340" s="541"/>
      <c r="BI340" s="541"/>
      <c r="BJ340" s="541"/>
      <c r="BK340" s="541"/>
      <c r="BL340" s="541"/>
      <c r="BM340" s="541"/>
      <c r="BO340" s="541">
        <v>8465164485</v>
      </c>
      <c r="BP340" s="541"/>
      <c r="BQ340" s="541"/>
      <c r="BR340" s="541"/>
      <c r="BS340" s="541"/>
      <c r="BT340" s="541"/>
      <c r="BU340" s="541"/>
      <c r="BV340" s="541"/>
      <c r="BW340" s="541"/>
      <c r="BX340" s="541"/>
      <c r="BY340" s="541"/>
      <c r="BZ340" s="541"/>
      <c r="CA340" s="541"/>
      <c r="CB340" s="541"/>
      <c r="CC340" s="541"/>
      <c r="CD340" s="541"/>
      <c r="CE340" s="541"/>
      <c r="CF340" s="541"/>
      <c r="CG340" s="541"/>
      <c r="CH340" s="541"/>
      <c r="CI340" s="541"/>
    </row>
    <row r="341" spans="1:89" ht="18" customHeight="1">
      <c r="B341" s="332" t="s">
        <v>24</v>
      </c>
      <c r="AS341" s="526">
        <v>402249870</v>
      </c>
      <c r="AT341" s="526"/>
      <c r="AU341" s="526"/>
      <c r="AV341" s="526"/>
      <c r="AW341" s="526"/>
      <c r="AX341" s="526"/>
      <c r="AY341" s="526"/>
      <c r="AZ341" s="526"/>
      <c r="BA341" s="526"/>
      <c r="BB341" s="526"/>
      <c r="BC341" s="526"/>
      <c r="BD341" s="526"/>
      <c r="BE341" s="526"/>
      <c r="BF341" s="526"/>
      <c r="BG341" s="526"/>
      <c r="BH341" s="526"/>
      <c r="BI341" s="526"/>
      <c r="BJ341" s="526"/>
      <c r="BK341" s="526"/>
      <c r="BL341" s="526"/>
      <c r="BM341" s="526"/>
      <c r="BO341" s="526">
        <v>326268629</v>
      </c>
      <c r="BP341" s="526"/>
      <c r="BQ341" s="526"/>
      <c r="BR341" s="526"/>
      <c r="BS341" s="526"/>
      <c r="BT341" s="526"/>
      <c r="BU341" s="526"/>
      <c r="BV341" s="526"/>
      <c r="BW341" s="526"/>
      <c r="BX341" s="526"/>
      <c r="BY341" s="526"/>
      <c r="BZ341" s="526"/>
      <c r="CA341" s="526"/>
      <c r="CB341" s="526"/>
      <c r="CC341" s="526"/>
      <c r="CD341" s="526"/>
      <c r="CE341" s="526"/>
      <c r="CF341" s="526"/>
      <c r="CG341" s="526"/>
      <c r="CH341" s="526"/>
      <c r="CI341" s="526"/>
    </row>
    <row r="342" spans="1:89" ht="18" customHeight="1">
      <c r="B342" s="332" t="s">
        <v>25</v>
      </c>
      <c r="AS342" s="526">
        <v>3837430148</v>
      </c>
      <c r="AT342" s="526"/>
      <c r="AU342" s="526"/>
      <c r="AV342" s="526"/>
      <c r="AW342" s="526"/>
      <c r="AX342" s="526"/>
      <c r="AY342" s="526"/>
      <c r="AZ342" s="526"/>
      <c r="BA342" s="526"/>
      <c r="BB342" s="526"/>
      <c r="BC342" s="526"/>
      <c r="BD342" s="526"/>
      <c r="BE342" s="526"/>
      <c r="BF342" s="526"/>
      <c r="BG342" s="526"/>
      <c r="BH342" s="526"/>
      <c r="BI342" s="526"/>
      <c r="BJ342" s="526"/>
      <c r="BK342" s="526"/>
      <c r="BL342" s="526"/>
      <c r="BM342" s="526"/>
      <c r="BO342" s="526">
        <v>3302439089</v>
      </c>
      <c r="BP342" s="526"/>
      <c r="BQ342" s="526"/>
      <c r="BR342" s="526"/>
      <c r="BS342" s="526"/>
      <c r="BT342" s="526"/>
      <c r="BU342" s="526"/>
      <c r="BV342" s="526"/>
      <c r="BW342" s="526"/>
      <c r="BX342" s="526"/>
      <c r="BY342" s="526"/>
      <c r="BZ342" s="526"/>
      <c r="CA342" s="526"/>
      <c r="CB342" s="526"/>
      <c r="CC342" s="526"/>
      <c r="CD342" s="526"/>
      <c r="CE342" s="526"/>
      <c r="CF342" s="526"/>
      <c r="CG342" s="526"/>
      <c r="CH342" s="526"/>
      <c r="CI342" s="526"/>
    </row>
    <row r="343" spans="1:89" ht="18" customHeight="1">
      <c r="B343" s="332" t="s">
        <v>26</v>
      </c>
      <c r="AS343" s="526">
        <v>399883996</v>
      </c>
      <c r="AT343" s="526"/>
      <c r="AU343" s="526"/>
      <c r="AV343" s="526"/>
      <c r="AW343" s="526"/>
      <c r="AX343" s="526"/>
      <c r="AY343" s="526"/>
      <c r="AZ343" s="526"/>
      <c r="BA343" s="526"/>
      <c r="BB343" s="526"/>
      <c r="BC343" s="526"/>
      <c r="BD343" s="526"/>
      <c r="BE343" s="526"/>
      <c r="BF343" s="526"/>
      <c r="BG343" s="526"/>
      <c r="BH343" s="526"/>
      <c r="BI343" s="526"/>
      <c r="BJ343" s="526"/>
      <c r="BK343" s="526"/>
      <c r="BL343" s="526"/>
      <c r="BM343" s="526"/>
      <c r="BO343" s="526">
        <v>306612037</v>
      </c>
      <c r="BP343" s="526"/>
      <c r="BQ343" s="526"/>
      <c r="BR343" s="526"/>
      <c r="BS343" s="526"/>
      <c r="BT343" s="526"/>
      <c r="BU343" s="526"/>
      <c r="BV343" s="526"/>
      <c r="BW343" s="526"/>
      <c r="BX343" s="526"/>
      <c r="BY343" s="526"/>
      <c r="BZ343" s="526"/>
      <c r="CA343" s="526"/>
      <c r="CB343" s="526"/>
      <c r="CC343" s="526"/>
      <c r="CD343" s="526"/>
      <c r="CE343" s="526"/>
      <c r="CF343" s="526"/>
      <c r="CG343" s="526"/>
      <c r="CH343" s="526"/>
      <c r="CI343" s="526"/>
    </row>
    <row r="344" spans="1:89" ht="18" customHeight="1">
      <c r="B344" s="332" t="s">
        <v>228</v>
      </c>
      <c r="AS344" s="526">
        <v>198433019</v>
      </c>
      <c r="AT344" s="526"/>
      <c r="AU344" s="526"/>
      <c r="AV344" s="526"/>
      <c r="AW344" s="526"/>
      <c r="AX344" s="526"/>
      <c r="AY344" s="526"/>
      <c r="AZ344" s="526"/>
      <c r="BA344" s="526"/>
      <c r="BB344" s="526"/>
      <c r="BC344" s="526"/>
      <c r="BD344" s="526"/>
      <c r="BE344" s="526"/>
      <c r="BF344" s="526"/>
      <c r="BG344" s="526"/>
      <c r="BH344" s="526"/>
      <c r="BI344" s="526"/>
      <c r="BJ344" s="526"/>
      <c r="BK344" s="526"/>
      <c r="BL344" s="526"/>
      <c r="BM344" s="526"/>
      <c r="BO344" s="526">
        <v>144758841</v>
      </c>
      <c r="BP344" s="526"/>
      <c r="BQ344" s="526"/>
      <c r="BR344" s="526"/>
      <c r="BS344" s="526"/>
      <c r="BT344" s="526"/>
      <c r="BU344" s="526"/>
      <c r="BV344" s="526"/>
      <c r="BW344" s="526"/>
      <c r="BX344" s="526"/>
      <c r="BY344" s="526"/>
      <c r="BZ344" s="526"/>
      <c r="CA344" s="526"/>
      <c r="CB344" s="526"/>
      <c r="CC344" s="526"/>
      <c r="CD344" s="526"/>
      <c r="CE344" s="526"/>
      <c r="CF344" s="526"/>
      <c r="CG344" s="526"/>
      <c r="CH344" s="526"/>
      <c r="CI344" s="526"/>
    </row>
    <row r="345" spans="1:89" ht="18" customHeight="1">
      <c r="B345" s="332" t="s">
        <v>27</v>
      </c>
      <c r="AS345" s="526">
        <v>3157909000</v>
      </c>
      <c r="AT345" s="526"/>
      <c r="AU345" s="526"/>
      <c r="AV345" s="526"/>
      <c r="AW345" s="526"/>
      <c r="AX345" s="526"/>
      <c r="AY345" s="526"/>
      <c r="AZ345" s="526"/>
      <c r="BA345" s="526"/>
      <c r="BB345" s="526"/>
      <c r="BC345" s="526"/>
      <c r="BD345" s="526"/>
      <c r="BE345" s="526"/>
      <c r="BF345" s="526"/>
      <c r="BG345" s="526"/>
      <c r="BH345" s="526"/>
      <c r="BI345" s="526"/>
      <c r="BJ345" s="526"/>
      <c r="BK345" s="526"/>
      <c r="BL345" s="526"/>
      <c r="BM345" s="526"/>
      <c r="BO345" s="526">
        <v>3763721100</v>
      </c>
      <c r="BP345" s="526"/>
      <c r="BQ345" s="526"/>
      <c r="BR345" s="526"/>
      <c r="BS345" s="526"/>
      <c r="BT345" s="526"/>
      <c r="BU345" s="526"/>
      <c r="BV345" s="526"/>
      <c r="BW345" s="526"/>
      <c r="BX345" s="526"/>
      <c r="BY345" s="526"/>
      <c r="BZ345" s="526"/>
      <c r="CA345" s="526"/>
      <c r="CB345" s="526"/>
      <c r="CC345" s="526"/>
      <c r="CD345" s="526"/>
      <c r="CE345" s="526"/>
      <c r="CF345" s="526"/>
      <c r="CG345" s="526"/>
      <c r="CH345" s="526"/>
      <c r="CI345" s="526"/>
    </row>
    <row r="346" spans="1:89" ht="18" customHeight="1">
      <c r="B346" s="332" t="s">
        <v>363</v>
      </c>
      <c r="AS346" s="526">
        <v>565228009</v>
      </c>
      <c r="AT346" s="526"/>
      <c r="AU346" s="526"/>
      <c r="AV346" s="526"/>
      <c r="AW346" s="526"/>
      <c r="AX346" s="526"/>
      <c r="AY346" s="526"/>
      <c r="AZ346" s="526"/>
      <c r="BA346" s="526"/>
      <c r="BB346" s="526"/>
      <c r="BC346" s="526"/>
      <c r="BD346" s="526"/>
      <c r="BE346" s="526"/>
      <c r="BF346" s="526"/>
      <c r="BG346" s="526"/>
      <c r="BH346" s="526"/>
      <c r="BI346" s="526"/>
      <c r="BJ346" s="526"/>
      <c r="BK346" s="526"/>
      <c r="BL346" s="526"/>
      <c r="BM346" s="526"/>
      <c r="BO346" s="526">
        <v>621364789</v>
      </c>
      <c r="BP346" s="526"/>
      <c r="BQ346" s="526"/>
      <c r="BR346" s="526"/>
      <c r="BS346" s="526"/>
      <c r="BT346" s="526"/>
      <c r="BU346" s="526"/>
      <c r="BV346" s="526"/>
      <c r="BW346" s="526"/>
      <c r="BX346" s="526"/>
      <c r="BY346" s="526"/>
      <c r="BZ346" s="526"/>
      <c r="CA346" s="526"/>
      <c r="CB346" s="526"/>
      <c r="CC346" s="526"/>
      <c r="CD346" s="526"/>
      <c r="CE346" s="526"/>
      <c r="CF346" s="526"/>
      <c r="CG346" s="526"/>
      <c r="CH346" s="526"/>
      <c r="CI346" s="526"/>
    </row>
    <row r="347" spans="1:89" s="333" customFormat="1" ht="18" customHeight="1">
      <c r="B347" s="333" t="s">
        <v>194</v>
      </c>
      <c r="AS347" s="536">
        <v>8561134042</v>
      </c>
      <c r="AT347" s="536"/>
      <c r="AU347" s="536"/>
      <c r="AV347" s="536"/>
      <c r="AW347" s="536"/>
      <c r="AX347" s="536"/>
      <c r="AY347" s="536"/>
      <c r="AZ347" s="536"/>
      <c r="BA347" s="536"/>
      <c r="BB347" s="536"/>
      <c r="BC347" s="536"/>
      <c r="BD347" s="536"/>
      <c r="BE347" s="536"/>
      <c r="BF347" s="536"/>
      <c r="BG347" s="536"/>
      <c r="BH347" s="536"/>
      <c r="BI347" s="536"/>
      <c r="BJ347" s="536"/>
      <c r="BK347" s="536"/>
      <c r="BL347" s="536"/>
      <c r="BM347" s="536"/>
      <c r="BO347" s="536">
        <v>8465164485</v>
      </c>
      <c r="BP347" s="536"/>
      <c r="BQ347" s="536"/>
      <c r="BR347" s="536"/>
      <c r="BS347" s="536"/>
      <c r="BT347" s="536"/>
      <c r="BU347" s="536"/>
      <c r="BV347" s="536"/>
      <c r="BW347" s="536"/>
      <c r="BX347" s="536"/>
      <c r="BY347" s="536"/>
      <c r="BZ347" s="536"/>
      <c r="CA347" s="536"/>
      <c r="CB347" s="536"/>
      <c r="CC347" s="536"/>
      <c r="CD347" s="536"/>
      <c r="CE347" s="536"/>
      <c r="CF347" s="536"/>
      <c r="CG347" s="536"/>
      <c r="CH347" s="536"/>
      <c r="CI347" s="536"/>
      <c r="CJ347" s="367"/>
      <c r="CK347" s="367"/>
    </row>
    <row r="348" spans="1:89" ht="24" customHeight="1"/>
    <row r="349" spans="1:89" ht="18" customHeight="1">
      <c r="C349" s="403"/>
      <c r="D349" s="403"/>
      <c r="E349" s="403"/>
      <c r="F349" s="403"/>
      <c r="G349" s="403"/>
      <c r="H349" s="403"/>
      <c r="I349" s="403"/>
      <c r="J349" s="403"/>
      <c r="K349" s="403"/>
      <c r="L349" s="403"/>
      <c r="M349" s="403"/>
      <c r="N349" s="403"/>
      <c r="O349" s="403"/>
      <c r="P349" s="403"/>
      <c r="Q349" s="403"/>
      <c r="R349" s="403"/>
      <c r="S349" s="403"/>
      <c r="T349" s="403"/>
      <c r="U349" s="403"/>
      <c r="V349" s="403"/>
      <c r="W349" s="403"/>
      <c r="X349" s="403"/>
      <c r="Y349" s="403"/>
      <c r="Z349" s="403"/>
      <c r="AA349" s="403"/>
      <c r="AB349" s="403"/>
      <c r="AC349" s="403"/>
      <c r="AD349" s="403"/>
      <c r="AE349" s="403"/>
      <c r="AF349" s="403"/>
      <c r="AG349" s="403"/>
      <c r="AH349" s="403"/>
      <c r="AI349" s="403"/>
      <c r="AJ349" s="403"/>
      <c r="AK349" s="403"/>
      <c r="AL349" s="403"/>
      <c r="AM349" s="403"/>
      <c r="AN349" s="403"/>
      <c r="AO349" s="403"/>
      <c r="AP349" s="403"/>
      <c r="AQ349" s="403"/>
      <c r="AR349" s="403"/>
    </row>
    <row r="350" spans="1:89" ht="18" customHeight="1">
      <c r="C350" s="403"/>
      <c r="D350" s="403"/>
      <c r="E350" s="403"/>
      <c r="F350" s="403"/>
      <c r="G350" s="403"/>
      <c r="H350" s="403"/>
      <c r="I350" s="403"/>
      <c r="J350" s="403"/>
      <c r="K350" s="403"/>
      <c r="L350" s="403"/>
      <c r="M350" s="403"/>
      <c r="N350" s="403"/>
      <c r="O350" s="403"/>
      <c r="P350" s="403"/>
      <c r="Q350" s="403"/>
      <c r="R350" s="403"/>
      <c r="S350" s="403"/>
      <c r="T350" s="403"/>
      <c r="U350" s="403"/>
      <c r="V350" s="403"/>
      <c r="W350" s="403"/>
      <c r="X350" s="403"/>
      <c r="Y350" s="403"/>
      <c r="Z350" s="403"/>
      <c r="AA350" s="403"/>
      <c r="AB350" s="403"/>
      <c r="AC350" s="403"/>
      <c r="AD350" s="403"/>
      <c r="AE350" s="403"/>
      <c r="AF350" s="403"/>
      <c r="AG350" s="403"/>
      <c r="AH350" s="403"/>
      <c r="AI350" s="403"/>
      <c r="AJ350" s="403"/>
      <c r="AK350" s="403"/>
      <c r="AL350" s="403"/>
      <c r="AM350" s="403"/>
      <c r="AN350" s="403"/>
      <c r="AO350" s="403"/>
      <c r="AP350" s="403"/>
      <c r="AQ350" s="403"/>
      <c r="AR350" s="403"/>
    </row>
    <row r="351" spans="1:89" s="333" customFormat="1" ht="18" customHeight="1">
      <c r="A351" s="333" t="s">
        <v>321</v>
      </c>
      <c r="B351" s="333" t="s">
        <v>112</v>
      </c>
      <c r="C351" s="448"/>
      <c r="D351" s="448"/>
      <c r="E351" s="448"/>
      <c r="F351" s="448"/>
      <c r="G351" s="448"/>
      <c r="H351" s="448"/>
      <c r="I351" s="448"/>
      <c r="J351" s="448"/>
      <c r="K351" s="448"/>
      <c r="L351" s="448"/>
      <c r="M351" s="448"/>
      <c r="N351" s="448"/>
      <c r="O351" s="448"/>
      <c r="P351" s="448"/>
      <c r="Q351" s="448"/>
      <c r="R351" s="448"/>
      <c r="S351" s="448"/>
      <c r="T351" s="448"/>
      <c r="U351" s="448"/>
      <c r="V351" s="448"/>
      <c r="W351" s="448"/>
      <c r="X351" s="448"/>
      <c r="Y351" s="448"/>
      <c r="Z351" s="448"/>
      <c r="AA351" s="448"/>
      <c r="AB351" s="448"/>
      <c r="AC351" s="448"/>
      <c r="AD351" s="448"/>
      <c r="AE351" s="448"/>
      <c r="AF351" s="448"/>
      <c r="AG351" s="448"/>
      <c r="AH351" s="448"/>
      <c r="AI351" s="448"/>
      <c r="AJ351" s="448"/>
      <c r="AK351" s="448"/>
      <c r="AL351" s="448"/>
      <c r="AM351" s="448"/>
      <c r="AN351" s="448"/>
      <c r="AO351" s="448"/>
      <c r="AP351" s="448"/>
      <c r="AQ351" s="448"/>
      <c r="AR351" s="448"/>
    </row>
    <row r="352" spans="1:89" ht="18" customHeight="1">
      <c r="C352" s="403"/>
      <c r="D352" s="403"/>
      <c r="E352" s="403"/>
      <c r="F352" s="403"/>
      <c r="G352" s="403"/>
      <c r="H352" s="403"/>
      <c r="I352" s="403"/>
      <c r="J352" s="403"/>
      <c r="K352" s="403"/>
      <c r="L352" s="403"/>
      <c r="M352" s="403"/>
      <c r="N352" s="403"/>
      <c r="O352" s="403"/>
      <c r="P352" s="403"/>
      <c r="Q352" s="403"/>
      <c r="R352" s="403"/>
      <c r="S352" s="403"/>
      <c r="T352" s="403"/>
      <c r="U352" s="403"/>
      <c r="V352" s="403"/>
      <c r="W352" s="403"/>
      <c r="X352" s="403"/>
      <c r="Y352" s="403"/>
      <c r="Z352" s="403"/>
      <c r="AA352" s="403"/>
      <c r="AB352" s="403"/>
      <c r="AC352" s="403"/>
      <c r="AD352" s="403"/>
      <c r="AE352" s="403"/>
      <c r="AF352" s="403"/>
      <c r="AG352" s="403"/>
      <c r="AH352" s="403"/>
      <c r="AI352" s="403"/>
      <c r="AJ352" s="403"/>
      <c r="AK352" s="403"/>
      <c r="AL352" s="403"/>
      <c r="AM352" s="403"/>
      <c r="AN352" s="403"/>
      <c r="AO352" s="403"/>
      <c r="AP352" s="403"/>
      <c r="AQ352" s="403"/>
      <c r="AR352" s="403"/>
    </row>
    <row r="353" spans="1:87" ht="18" customHeight="1">
      <c r="B353" s="332" t="s">
        <v>528</v>
      </c>
      <c r="C353" s="403"/>
      <c r="D353" s="403"/>
      <c r="E353" s="403"/>
      <c r="F353" s="403"/>
      <c r="G353" s="403"/>
      <c r="H353" s="403"/>
      <c r="I353" s="403"/>
      <c r="J353" s="403"/>
      <c r="K353" s="403"/>
      <c r="L353" s="403"/>
      <c r="M353" s="403"/>
      <c r="N353" s="403"/>
      <c r="O353" s="403"/>
      <c r="P353" s="403"/>
      <c r="Q353" s="403"/>
      <c r="R353" s="403"/>
      <c r="S353" s="403"/>
      <c r="T353" s="403"/>
      <c r="U353" s="403"/>
      <c r="V353" s="403"/>
      <c r="W353" s="403"/>
      <c r="X353" s="403"/>
      <c r="Y353" s="403"/>
      <c r="Z353" s="403"/>
      <c r="AA353" s="403"/>
      <c r="AB353" s="403"/>
      <c r="AC353" s="403"/>
      <c r="AD353" s="403"/>
      <c r="AE353" s="403"/>
      <c r="AF353" s="403"/>
      <c r="AG353" s="403"/>
      <c r="AH353" s="403"/>
      <c r="AI353" s="403"/>
      <c r="AJ353" s="403"/>
      <c r="AK353" s="403"/>
      <c r="AL353" s="403"/>
      <c r="AM353" s="403"/>
      <c r="AN353" s="403"/>
      <c r="AO353" s="403"/>
      <c r="AP353" s="403"/>
      <c r="AQ353" s="403"/>
      <c r="AR353" s="403"/>
    </row>
    <row r="354" spans="1:87" ht="18" customHeight="1">
      <c r="C354" s="403"/>
      <c r="D354" s="403"/>
      <c r="E354" s="403"/>
      <c r="F354" s="403"/>
      <c r="G354" s="403"/>
      <c r="H354" s="403"/>
      <c r="I354" s="403"/>
      <c r="J354" s="403"/>
      <c r="K354" s="403"/>
      <c r="L354" s="403"/>
      <c r="M354" s="403"/>
      <c r="N354" s="403"/>
      <c r="O354" s="403"/>
      <c r="P354" s="403"/>
      <c r="Q354" s="403"/>
      <c r="R354" s="403"/>
      <c r="S354" s="403"/>
      <c r="T354" s="403"/>
      <c r="U354" s="403"/>
      <c r="V354" s="403"/>
      <c r="W354" s="403"/>
      <c r="X354" s="403"/>
      <c r="Y354" s="403"/>
      <c r="Z354" s="403"/>
      <c r="AA354" s="403"/>
      <c r="AB354" s="403"/>
      <c r="AC354" s="403"/>
      <c r="AD354" s="403"/>
      <c r="AE354" s="403"/>
      <c r="AF354" s="403"/>
      <c r="AG354" s="403"/>
      <c r="AH354" s="403"/>
      <c r="AI354" s="403"/>
      <c r="AJ354" s="403"/>
      <c r="AK354" s="403"/>
      <c r="AL354" s="403"/>
      <c r="AM354" s="403"/>
      <c r="AN354" s="403"/>
      <c r="AO354" s="403"/>
      <c r="AP354" s="403"/>
      <c r="AQ354" s="403"/>
      <c r="AR354" s="403"/>
    </row>
    <row r="355" spans="1:87" ht="18" customHeight="1">
      <c r="A355" s="333" t="s">
        <v>321</v>
      </c>
      <c r="B355" s="333" t="s">
        <v>112</v>
      </c>
      <c r="C355" s="403"/>
      <c r="D355" s="403"/>
      <c r="E355" s="403"/>
      <c r="F355" s="403"/>
      <c r="G355" s="403"/>
      <c r="H355" s="403"/>
      <c r="I355" s="403"/>
      <c r="J355" s="403"/>
      <c r="K355" s="403"/>
      <c r="L355" s="403"/>
      <c r="M355" s="403"/>
      <c r="N355" s="403"/>
      <c r="O355" s="403"/>
      <c r="P355" s="403"/>
      <c r="Q355" s="403"/>
      <c r="R355" s="403"/>
      <c r="S355" s="403"/>
      <c r="T355" s="403"/>
      <c r="U355" s="403"/>
      <c r="V355" s="403"/>
      <c r="W355" s="403"/>
      <c r="X355" s="403"/>
      <c r="Y355" s="403"/>
      <c r="Z355" s="403"/>
      <c r="AA355" s="403"/>
      <c r="AB355" s="403"/>
      <c r="AC355" s="403"/>
      <c r="AD355" s="403"/>
      <c r="AE355" s="403"/>
      <c r="AF355" s="403"/>
      <c r="AG355" s="403"/>
      <c r="AH355" s="403"/>
      <c r="AI355" s="403"/>
      <c r="AJ355" s="403"/>
      <c r="AK355" s="403"/>
      <c r="AL355" s="403"/>
      <c r="AM355" s="403"/>
      <c r="AN355" s="403"/>
      <c r="AO355" s="403"/>
      <c r="AP355" s="403"/>
      <c r="AQ355" s="403"/>
      <c r="AR355" s="403"/>
    </row>
    <row r="356" spans="1:87" ht="11.25" customHeight="1">
      <c r="A356" s="333"/>
      <c r="B356" s="333"/>
      <c r="C356" s="403"/>
      <c r="D356" s="403"/>
      <c r="E356" s="403"/>
      <c r="F356" s="403"/>
      <c r="G356" s="403"/>
      <c r="H356" s="403"/>
      <c r="I356" s="403"/>
      <c r="J356" s="403"/>
      <c r="K356" s="403"/>
      <c r="L356" s="403"/>
      <c r="M356" s="403"/>
      <c r="N356" s="403"/>
      <c r="O356" s="403"/>
      <c r="P356" s="403"/>
      <c r="Q356" s="403"/>
      <c r="R356" s="403"/>
      <c r="S356" s="403"/>
      <c r="T356" s="403"/>
      <c r="U356" s="403"/>
      <c r="V356" s="403"/>
      <c r="W356" s="403"/>
      <c r="X356" s="403"/>
      <c r="Y356" s="403"/>
      <c r="Z356" s="403"/>
      <c r="AA356" s="403"/>
      <c r="AB356" s="403"/>
      <c r="AC356" s="403"/>
      <c r="AD356" s="403"/>
      <c r="AE356" s="403"/>
      <c r="AF356" s="403"/>
      <c r="AG356" s="403"/>
      <c r="AH356" s="403"/>
      <c r="AI356" s="403"/>
      <c r="AJ356" s="403"/>
      <c r="AK356" s="403"/>
      <c r="AL356" s="403"/>
      <c r="AM356" s="403"/>
      <c r="AN356" s="403"/>
      <c r="AO356" s="403"/>
      <c r="AP356" s="403"/>
      <c r="AQ356" s="403"/>
      <c r="AR356" s="403"/>
    </row>
    <row r="357" spans="1:87" ht="18" customHeight="1">
      <c r="A357" s="333"/>
      <c r="B357" s="333" t="s">
        <v>532</v>
      </c>
      <c r="C357" s="403"/>
      <c r="D357" s="403"/>
      <c r="E357" s="403"/>
      <c r="F357" s="403"/>
      <c r="G357" s="403"/>
      <c r="H357" s="403"/>
      <c r="I357" s="403"/>
      <c r="J357" s="403"/>
      <c r="K357" s="403"/>
      <c r="L357" s="403"/>
      <c r="M357" s="403"/>
      <c r="N357" s="403"/>
      <c r="O357" s="403"/>
      <c r="P357" s="403"/>
      <c r="Q357" s="403"/>
      <c r="R357" s="403"/>
      <c r="S357" s="403"/>
      <c r="T357" s="403"/>
      <c r="U357" s="403"/>
      <c r="V357" s="403"/>
      <c r="W357" s="403"/>
      <c r="X357" s="403"/>
      <c r="Y357" s="403"/>
      <c r="Z357" s="403"/>
      <c r="AA357" s="403"/>
      <c r="AB357" s="403"/>
      <c r="AC357" s="403"/>
      <c r="AD357" s="403"/>
      <c r="AE357" s="403"/>
      <c r="AF357" s="403"/>
      <c r="AG357" s="403"/>
      <c r="AH357" s="403"/>
      <c r="AI357" s="403"/>
      <c r="AJ357" s="403"/>
      <c r="AK357" s="403"/>
      <c r="AL357" s="403"/>
      <c r="AM357" s="403"/>
      <c r="AN357" s="403"/>
      <c r="AO357" s="403"/>
      <c r="AP357" s="403"/>
      <c r="AQ357" s="403"/>
      <c r="AR357" s="403"/>
    </row>
    <row r="358" spans="1:87" ht="18" customHeight="1">
      <c r="A358" s="333"/>
      <c r="AS358" s="526" t="s">
        <v>646</v>
      </c>
      <c r="AT358" s="526"/>
      <c r="AU358" s="526"/>
      <c r="AV358" s="526"/>
      <c r="AW358" s="526"/>
      <c r="AX358" s="526"/>
      <c r="AY358" s="526"/>
      <c r="AZ358" s="526"/>
      <c r="BA358" s="526"/>
      <c r="BB358" s="526"/>
      <c r="BC358" s="526"/>
      <c r="BD358" s="526"/>
      <c r="BE358" s="526"/>
      <c r="BF358" s="526"/>
      <c r="BG358" s="526"/>
      <c r="BH358" s="526"/>
      <c r="BI358" s="526"/>
      <c r="BJ358" s="526"/>
      <c r="BK358" s="526"/>
      <c r="BL358" s="526"/>
      <c r="BM358" s="526"/>
      <c r="BO358" s="526" t="s">
        <v>645</v>
      </c>
      <c r="BP358" s="526"/>
      <c r="BQ358" s="526"/>
      <c r="BR358" s="526"/>
      <c r="BS358" s="526"/>
      <c r="BT358" s="526"/>
      <c r="BU358" s="526"/>
      <c r="BV358" s="526"/>
      <c r="BW358" s="526"/>
      <c r="BX358" s="526"/>
      <c r="BY358" s="526"/>
      <c r="BZ358" s="526"/>
      <c r="CA358" s="526"/>
      <c r="CB358" s="526"/>
      <c r="CC358" s="526"/>
      <c r="CD358" s="526"/>
      <c r="CE358" s="526"/>
      <c r="CF358" s="526"/>
      <c r="CG358" s="526"/>
      <c r="CH358" s="526"/>
      <c r="CI358" s="526"/>
    </row>
    <row r="359" spans="1:87" ht="5.25" customHeight="1">
      <c r="AS359" s="526"/>
      <c r="AT359" s="526"/>
      <c r="AU359" s="526"/>
      <c r="AV359" s="526"/>
      <c r="AW359" s="526"/>
      <c r="AX359" s="526"/>
      <c r="AY359" s="526"/>
      <c r="AZ359" s="526"/>
      <c r="BA359" s="526"/>
      <c r="BB359" s="526"/>
      <c r="BC359" s="526"/>
      <c r="BD359" s="526"/>
      <c r="BE359" s="526"/>
      <c r="BF359" s="526"/>
      <c r="BG359" s="526"/>
      <c r="BH359" s="526"/>
      <c r="BI359" s="526"/>
      <c r="BJ359" s="526"/>
      <c r="BK359" s="526"/>
      <c r="BL359" s="526"/>
      <c r="BM359" s="526"/>
      <c r="BO359" s="526"/>
      <c r="BP359" s="526"/>
      <c r="BQ359" s="526"/>
      <c r="BR359" s="526"/>
      <c r="BS359" s="526"/>
      <c r="BT359" s="526"/>
      <c r="BU359" s="526"/>
      <c r="BV359" s="526"/>
      <c r="BW359" s="526"/>
      <c r="BX359" s="526"/>
      <c r="BY359" s="526"/>
      <c r="BZ359" s="526"/>
      <c r="CA359" s="526"/>
      <c r="CB359" s="526"/>
      <c r="CC359" s="526"/>
      <c r="CD359" s="526"/>
      <c r="CE359" s="526"/>
      <c r="CF359" s="526"/>
      <c r="CG359" s="526"/>
      <c r="CH359" s="526"/>
      <c r="CI359" s="526"/>
    </row>
    <row r="360" spans="1:87" ht="18" customHeight="1">
      <c r="B360" s="333" t="s">
        <v>373</v>
      </c>
      <c r="AS360" s="526">
        <v>14959879</v>
      </c>
      <c r="AT360" s="526"/>
      <c r="AU360" s="526"/>
      <c r="AV360" s="526"/>
      <c r="AW360" s="526"/>
      <c r="AX360" s="526"/>
      <c r="AY360" s="526"/>
      <c r="AZ360" s="526"/>
      <c r="BA360" s="526"/>
      <c r="BB360" s="526"/>
      <c r="BC360" s="526"/>
      <c r="BD360" s="526"/>
      <c r="BE360" s="526"/>
      <c r="BF360" s="526"/>
      <c r="BG360" s="526"/>
      <c r="BH360" s="526"/>
      <c r="BI360" s="526"/>
      <c r="BJ360" s="526"/>
      <c r="BK360" s="526"/>
      <c r="BL360" s="526"/>
      <c r="BM360" s="526"/>
      <c r="BO360" s="526">
        <v>14959879</v>
      </c>
      <c r="BP360" s="526"/>
      <c r="BQ360" s="526"/>
      <c r="BR360" s="526"/>
      <c r="BS360" s="526"/>
      <c r="BT360" s="526"/>
      <c r="BU360" s="526"/>
      <c r="BV360" s="526"/>
      <c r="BW360" s="526"/>
      <c r="BX360" s="526"/>
      <c r="BY360" s="526"/>
      <c r="BZ360" s="526"/>
      <c r="CA360" s="526"/>
      <c r="CB360" s="526"/>
      <c r="CC360" s="526"/>
      <c r="CD360" s="526"/>
      <c r="CE360" s="526"/>
      <c r="CF360" s="526"/>
      <c r="CG360" s="526"/>
      <c r="CH360" s="526"/>
      <c r="CI360" s="526"/>
    </row>
    <row r="361" spans="1:87" ht="18" customHeight="1">
      <c r="B361" s="332" t="s">
        <v>374</v>
      </c>
      <c r="AS361" s="526">
        <v>14959879</v>
      </c>
      <c r="AT361" s="526"/>
      <c r="AU361" s="526"/>
      <c r="AV361" s="526"/>
      <c r="AW361" s="526"/>
      <c r="AX361" s="526"/>
      <c r="AY361" s="526"/>
      <c r="AZ361" s="526"/>
      <c r="BA361" s="526"/>
      <c r="BB361" s="526"/>
      <c r="BC361" s="526"/>
      <c r="BD361" s="526"/>
      <c r="BE361" s="526"/>
      <c r="BF361" s="526"/>
      <c r="BG361" s="526"/>
      <c r="BH361" s="526"/>
      <c r="BI361" s="526"/>
      <c r="BJ361" s="526"/>
      <c r="BK361" s="526"/>
      <c r="BL361" s="526"/>
      <c r="BM361" s="526"/>
      <c r="BO361" s="526">
        <v>14959879</v>
      </c>
      <c r="BP361" s="526"/>
      <c r="BQ361" s="526"/>
      <c r="BR361" s="526"/>
      <c r="BS361" s="526"/>
      <c r="BT361" s="526"/>
      <c r="BU361" s="526"/>
      <c r="BV361" s="526"/>
      <c r="BW361" s="526"/>
      <c r="BX361" s="526"/>
      <c r="BY361" s="526"/>
      <c r="BZ361" s="526"/>
      <c r="CA361" s="526"/>
      <c r="CB361" s="526"/>
      <c r="CC361" s="526"/>
      <c r="CD361" s="526"/>
      <c r="CE361" s="526"/>
      <c r="CF361" s="526"/>
      <c r="CG361" s="526"/>
      <c r="CH361" s="526"/>
      <c r="CI361" s="526"/>
    </row>
    <row r="362" spans="1:87" s="336" customFormat="1" ht="18" customHeight="1">
      <c r="B362" s="336" t="s">
        <v>529</v>
      </c>
      <c r="AS362" s="548">
        <v>14959879</v>
      </c>
      <c r="AT362" s="548"/>
      <c r="AU362" s="548"/>
      <c r="AV362" s="548"/>
      <c r="AW362" s="548"/>
      <c r="AX362" s="548"/>
      <c r="AY362" s="548"/>
      <c r="AZ362" s="548"/>
      <c r="BA362" s="548"/>
      <c r="BB362" s="548"/>
      <c r="BC362" s="548"/>
      <c r="BD362" s="548"/>
      <c r="BE362" s="548"/>
      <c r="BF362" s="548"/>
      <c r="BG362" s="548"/>
      <c r="BH362" s="548"/>
      <c r="BI362" s="548"/>
      <c r="BJ362" s="548"/>
      <c r="BK362" s="548"/>
      <c r="BL362" s="548"/>
      <c r="BM362" s="548"/>
      <c r="BO362" s="548">
        <v>14959879</v>
      </c>
      <c r="BP362" s="548"/>
      <c r="BQ362" s="548"/>
      <c r="BR362" s="548"/>
      <c r="BS362" s="548"/>
      <c r="BT362" s="548"/>
      <c r="BU362" s="548"/>
      <c r="BV362" s="548"/>
      <c r="BW362" s="548"/>
      <c r="BX362" s="548"/>
      <c r="BY362" s="548"/>
      <c r="BZ362" s="548"/>
      <c r="CA362" s="548"/>
      <c r="CB362" s="548"/>
      <c r="CC362" s="548"/>
      <c r="CD362" s="548"/>
      <c r="CE362" s="548"/>
      <c r="CF362" s="548"/>
      <c r="CG362" s="548"/>
      <c r="CH362" s="548"/>
      <c r="CI362" s="548"/>
    </row>
    <row r="363" spans="1:87" s="336" customFormat="1" ht="18" customHeight="1">
      <c r="B363" s="336" t="s">
        <v>530</v>
      </c>
      <c r="AS363" s="548">
        <v>0</v>
      </c>
      <c r="AT363" s="548"/>
      <c r="AU363" s="548"/>
      <c r="AV363" s="548"/>
      <c r="AW363" s="548"/>
      <c r="AX363" s="548"/>
      <c r="AY363" s="548"/>
      <c r="AZ363" s="548"/>
      <c r="BA363" s="548"/>
      <c r="BB363" s="548"/>
      <c r="BC363" s="548"/>
      <c r="BD363" s="548"/>
      <c r="BE363" s="548"/>
      <c r="BF363" s="548"/>
      <c r="BG363" s="548"/>
      <c r="BH363" s="548"/>
      <c r="BI363" s="548"/>
      <c r="BJ363" s="548"/>
      <c r="BK363" s="548"/>
      <c r="BL363" s="548"/>
      <c r="BM363" s="548"/>
      <c r="BO363" s="548">
        <v>0</v>
      </c>
      <c r="BP363" s="548"/>
      <c r="BQ363" s="548"/>
      <c r="BR363" s="548"/>
      <c r="BS363" s="548"/>
      <c r="BT363" s="548"/>
      <c r="BU363" s="548"/>
      <c r="BV363" s="548"/>
      <c r="BW363" s="548"/>
      <c r="BX363" s="548"/>
      <c r="BY363" s="548"/>
      <c r="BZ363" s="548"/>
      <c r="CA363" s="548"/>
      <c r="CB363" s="548"/>
      <c r="CC363" s="548"/>
      <c r="CD363" s="548"/>
      <c r="CE363" s="548"/>
      <c r="CF363" s="548"/>
      <c r="CG363" s="548"/>
      <c r="CH363" s="548"/>
      <c r="CI363" s="548"/>
    </row>
    <row r="364" spans="1:87" ht="18" customHeight="1">
      <c r="B364" s="332" t="s">
        <v>375</v>
      </c>
      <c r="AS364" s="526">
        <v>140000</v>
      </c>
      <c r="AT364" s="526"/>
      <c r="AU364" s="526"/>
      <c r="AV364" s="526"/>
      <c r="AW364" s="526"/>
      <c r="AX364" s="526"/>
      <c r="AY364" s="526"/>
      <c r="AZ364" s="526"/>
      <c r="BA364" s="526"/>
      <c r="BB364" s="526"/>
      <c r="BC364" s="526"/>
      <c r="BD364" s="526"/>
      <c r="BE364" s="526"/>
      <c r="BF364" s="526"/>
      <c r="BG364" s="526"/>
      <c r="BH364" s="526"/>
      <c r="BI364" s="526"/>
      <c r="BJ364" s="526"/>
      <c r="BK364" s="526"/>
      <c r="BL364" s="526"/>
      <c r="BM364" s="526"/>
      <c r="BO364" s="526">
        <v>140000</v>
      </c>
      <c r="BP364" s="526"/>
      <c r="BQ364" s="526"/>
      <c r="BR364" s="526"/>
      <c r="BS364" s="526"/>
      <c r="BT364" s="526"/>
      <c r="BU364" s="526"/>
      <c r="BV364" s="526"/>
      <c r="BW364" s="526"/>
      <c r="BX364" s="526"/>
      <c r="BY364" s="526"/>
      <c r="BZ364" s="526"/>
      <c r="CA364" s="526"/>
      <c r="CB364" s="526"/>
      <c r="CC364" s="526"/>
      <c r="CD364" s="526"/>
      <c r="CE364" s="526"/>
      <c r="CF364" s="526"/>
      <c r="CG364" s="526"/>
      <c r="CH364" s="526"/>
      <c r="CI364" s="526"/>
    </row>
    <row r="365" spans="1:87" s="336" customFormat="1" ht="18" customHeight="1">
      <c r="B365" s="336" t="s">
        <v>529</v>
      </c>
      <c r="AS365" s="548">
        <v>140000</v>
      </c>
      <c r="AT365" s="548"/>
      <c r="AU365" s="548"/>
      <c r="AV365" s="548"/>
      <c r="AW365" s="548"/>
      <c r="AX365" s="548"/>
      <c r="AY365" s="548"/>
      <c r="AZ365" s="548"/>
      <c r="BA365" s="548"/>
      <c r="BB365" s="548"/>
      <c r="BC365" s="548"/>
      <c r="BD365" s="548"/>
      <c r="BE365" s="548"/>
      <c r="BF365" s="548"/>
      <c r="BG365" s="548"/>
      <c r="BH365" s="548"/>
      <c r="BI365" s="548"/>
      <c r="BJ365" s="548"/>
      <c r="BK365" s="548"/>
      <c r="BL365" s="548"/>
      <c r="BM365" s="548"/>
      <c r="BO365" s="548">
        <v>140000</v>
      </c>
      <c r="BP365" s="548"/>
      <c r="BQ365" s="548"/>
      <c r="BR365" s="548"/>
      <c r="BS365" s="548"/>
      <c r="BT365" s="548"/>
      <c r="BU365" s="548"/>
      <c r="BV365" s="548"/>
      <c r="BW365" s="548"/>
      <c r="BX365" s="548"/>
      <c r="BY365" s="548"/>
      <c r="BZ365" s="548"/>
      <c r="CA365" s="548"/>
      <c r="CB365" s="548"/>
      <c r="CC365" s="548"/>
      <c r="CD365" s="548"/>
      <c r="CE365" s="548"/>
      <c r="CF365" s="548"/>
      <c r="CG365" s="548"/>
      <c r="CH365" s="548"/>
      <c r="CI365" s="548"/>
    </row>
    <row r="366" spans="1:87" s="336" customFormat="1" ht="18" customHeight="1">
      <c r="B366" s="336" t="s">
        <v>530</v>
      </c>
      <c r="AS366" s="548">
        <v>0</v>
      </c>
      <c r="AT366" s="548"/>
      <c r="AU366" s="548"/>
      <c r="AV366" s="548"/>
      <c r="AW366" s="548"/>
      <c r="AX366" s="548"/>
      <c r="AY366" s="548"/>
      <c r="AZ366" s="548"/>
      <c r="BA366" s="548"/>
      <c r="BB366" s="548"/>
      <c r="BC366" s="548"/>
      <c r="BD366" s="548"/>
      <c r="BE366" s="548"/>
      <c r="BF366" s="548"/>
      <c r="BG366" s="548"/>
      <c r="BH366" s="548"/>
      <c r="BI366" s="548"/>
      <c r="BJ366" s="548"/>
      <c r="BK366" s="548"/>
      <c r="BL366" s="548"/>
      <c r="BM366" s="548"/>
      <c r="BO366" s="548">
        <v>0</v>
      </c>
      <c r="BP366" s="548"/>
      <c r="BQ366" s="548"/>
      <c r="BR366" s="548"/>
      <c r="BS366" s="548"/>
      <c r="BT366" s="548"/>
      <c r="BU366" s="548"/>
      <c r="BV366" s="548"/>
      <c r="BW366" s="548"/>
      <c r="BX366" s="548"/>
      <c r="BY366" s="548"/>
      <c r="BZ366" s="548"/>
      <c r="CA366" s="548"/>
      <c r="CB366" s="548"/>
      <c r="CC366" s="548"/>
      <c r="CD366" s="548"/>
      <c r="CE366" s="548"/>
      <c r="CF366" s="548"/>
      <c r="CG366" s="548"/>
      <c r="CH366" s="548"/>
      <c r="CI366" s="548"/>
    </row>
    <row r="367" spans="1:87" ht="18" customHeight="1">
      <c r="B367" s="332" t="s">
        <v>376</v>
      </c>
      <c r="AS367" s="526">
        <v>14819879</v>
      </c>
      <c r="AT367" s="526"/>
      <c r="AU367" s="526"/>
      <c r="AV367" s="526"/>
      <c r="AW367" s="526"/>
      <c r="AX367" s="526"/>
      <c r="AY367" s="526"/>
      <c r="AZ367" s="526"/>
      <c r="BA367" s="526"/>
      <c r="BB367" s="526"/>
      <c r="BC367" s="526"/>
      <c r="BD367" s="526"/>
      <c r="BE367" s="526"/>
      <c r="BF367" s="526"/>
      <c r="BG367" s="526"/>
      <c r="BH367" s="526"/>
      <c r="BI367" s="526"/>
      <c r="BJ367" s="526"/>
      <c r="BK367" s="526"/>
      <c r="BL367" s="526"/>
      <c r="BM367" s="526"/>
      <c r="BO367" s="526">
        <v>14819879</v>
      </c>
      <c r="BP367" s="526"/>
      <c r="BQ367" s="526"/>
      <c r="BR367" s="526"/>
      <c r="BS367" s="526"/>
      <c r="BT367" s="526"/>
      <c r="BU367" s="526"/>
      <c r="BV367" s="526"/>
      <c r="BW367" s="526"/>
      <c r="BX367" s="526"/>
      <c r="BY367" s="526"/>
      <c r="BZ367" s="526"/>
      <c r="CA367" s="526"/>
      <c r="CB367" s="526"/>
      <c r="CC367" s="526"/>
      <c r="CD367" s="526"/>
      <c r="CE367" s="526"/>
      <c r="CF367" s="526"/>
      <c r="CG367" s="526"/>
      <c r="CH367" s="526"/>
      <c r="CI367" s="526"/>
    </row>
    <row r="368" spans="1:87" s="336" customFormat="1" ht="18" customHeight="1">
      <c r="B368" s="336" t="s">
        <v>529</v>
      </c>
      <c r="AS368" s="548">
        <v>14819879</v>
      </c>
      <c r="AT368" s="548"/>
      <c r="AU368" s="548"/>
      <c r="AV368" s="548"/>
      <c r="AW368" s="548"/>
      <c r="AX368" s="548"/>
      <c r="AY368" s="548"/>
      <c r="AZ368" s="548"/>
      <c r="BA368" s="548"/>
      <c r="BB368" s="548"/>
      <c r="BC368" s="548"/>
      <c r="BD368" s="548"/>
      <c r="BE368" s="548"/>
      <c r="BF368" s="548"/>
      <c r="BG368" s="548"/>
      <c r="BH368" s="548"/>
      <c r="BI368" s="548"/>
      <c r="BJ368" s="548"/>
      <c r="BK368" s="548"/>
      <c r="BL368" s="548"/>
      <c r="BM368" s="548"/>
      <c r="BO368" s="548">
        <v>14819879</v>
      </c>
      <c r="BP368" s="548"/>
      <c r="BQ368" s="548"/>
      <c r="BR368" s="548"/>
      <c r="BS368" s="548"/>
      <c r="BT368" s="548"/>
      <c r="BU368" s="548"/>
      <c r="BV368" s="548"/>
      <c r="BW368" s="548"/>
      <c r="BX368" s="548"/>
      <c r="BY368" s="548"/>
      <c r="BZ368" s="548"/>
      <c r="CA368" s="548"/>
      <c r="CB368" s="548"/>
      <c r="CC368" s="548"/>
      <c r="CD368" s="548"/>
      <c r="CE368" s="548"/>
      <c r="CF368" s="548"/>
      <c r="CG368" s="548"/>
      <c r="CH368" s="548"/>
      <c r="CI368" s="548"/>
    </row>
    <row r="369" spans="1:89" s="336" customFormat="1" ht="18" customHeight="1">
      <c r="B369" s="336" t="s">
        <v>531</v>
      </c>
      <c r="AS369" s="549">
        <v>0</v>
      </c>
      <c r="AT369" s="549"/>
      <c r="AU369" s="549"/>
      <c r="AV369" s="549"/>
      <c r="AW369" s="549"/>
      <c r="AX369" s="549"/>
      <c r="AY369" s="549"/>
      <c r="AZ369" s="549"/>
      <c r="BA369" s="549"/>
      <c r="BB369" s="549"/>
      <c r="BC369" s="549"/>
      <c r="BD369" s="549"/>
      <c r="BE369" s="549"/>
      <c r="BF369" s="549"/>
      <c r="BG369" s="549"/>
      <c r="BH369" s="549"/>
      <c r="BI369" s="549"/>
      <c r="BJ369" s="549"/>
      <c r="BK369" s="549"/>
      <c r="BL369" s="549"/>
      <c r="BM369" s="549"/>
      <c r="BO369" s="549">
        <v>0</v>
      </c>
      <c r="BP369" s="549"/>
      <c r="BQ369" s="549"/>
      <c r="BR369" s="549"/>
      <c r="BS369" s="549"/>
      <c r="BT369" s="549"/>
      <c r="BU369" s="549"/>
      <c r="BV369" s="549"/>
      <c r="BW369" s="549"/>
      <c r="BX369" s="549"/>
      <c r="BY369" s="549"/>
      <c r="BZ369" s="549"/>
      <c r="CA369" s="549"/>
      <c r="CB369" s="549"/>
      <c r="CC369" s="549"/>
      <c r="CD369" s="549"/>
      <c r="CE369" s="549"/>
      <c r="CF369" s="549"/>
      <c r="CG369" s="549"/>
      <c r="CH369" s="549"/>
      <c r="CI369" s="549"/>
    </row>
    <row r="371" spans="1:89" ht="18" customHeight="1">
      <c r="B371" s="332" t="s">
        <v>537</v>
      </c>
    </row>
    <row r="372" spans="1:89" ht="18" customHeight="1">
      <c r="C372" s="453"/>
      <c r="D372" s="453"/>
      <c r="E372" s="453"/>
      <c r="F372" s="453"/>
      <c r="G372" s="453"/>
      <c r="H372" s="453"/>
      <c r="I372" s="453"/>
      <c r="J372" s="453"/>
      <c r="K372" s="453"/>
      <c r="L372" s="453"/>
      <c r="M372" s="453"/>
      <c r="N372" s="453"/>
      <c r="O372" s="453"/>
      <c r="P372" s="453"/>
      <c r="Q372" s="453"/>
      <c r="R372" s="453"/>
      <c r="S372" s="453"/>
      <c r="T372" s="453"/>
      <c r="U372" s="453"/>
      <c r="V372" s="453"/>
      <c r="W372" s="453"/>
      <c r="X372" s="453"/>
      <c r="Y372" s="453"/>
      <c r="Z372" s="453"/>
      <c r="AA372" s="453"/>
      <c r="AB372" s="453"/>
      <c r="AC372" s="453"/>
      <c r="AD372" s="453"/>
      <c r="AE372" s="453"/>
      <c r="AF372" s="453"/>
      <c r="AG372" s="453"/>
      <c r="AH372" s="453"/>
      <c r="AI372" s="453"/>
      <c r="AJ372" s="453"/>
      <c r="AK372" s="453"/>
      <c r="AL372" s="453"/>
      <c r="AM372" s="453"/>
      <c r="AN372" s="453"/>
      <c r="AO372" s="453"/>
      <c r="AP372" s="453"/>
      <c r="AQ372" s="453"/>
      <c r="AR372" s="453"/>
    </row>
    <row r="373" spans="1:89" s="333" customFormat="1" ht="18" customHeight="1">
      <c r="A373" s="333" t="s">
        <v>334</v>
      </c>
      <c r="B373" s="333" t="s">
        <v>122</v>
      </c>
    </row>
    <row r="374" spans="1:89" s="333" customFormat="1" ht="6.75" customHeight="1"/>
    <row r="375" spans="1:89" ht="39.950000000000003" customHeight="1">
      <c r="B375" s="119" t="s">
        <v>220</v>
      </c>
      <c r="AS375" s="547" t="s">
        <v>649</v>
      </c>
      <c r="AT375" s="547"/>
      <c r="AU375" s="547"/>
      <c r="AV375" s="547"/>
      <c r="AW375" s="547"/>
      <c r="AX375" s="547"/>
      <c r="AY375" s="547"/>
      <c r="AZ375" s="547"/>
      <c r="BA375" s="547"/>
      <c r="BB375" s="547"/>
      <c r="BC375" s="547"/>
      <c r="BD375" s="547"/>
      <c r="BE375" s="547"/>
      <c r="BF375" s="547"/>
      <c r="BG375" s="547"/>
      <c r="BH375" s="547"/>
      <c r="BI375" s="547"/>
      <c r="BJ375" s="547"/>
      <c r="BK375" s="547"/>
      <c r="BL375" s="547"/>
      <c r="BM375" s="547"/>
      <c r="BN375" s="118"/>
      <c r="BO375" s="547" t="s">
        <v>650</v>
      </c>
      <c r="BP375" s="547"/>
      <c r="BQ375" s="547"/>
      <c r="BR375" s="547"/>
      <c r="BS375" s="547"/>
      <c r="BT375" s="547"/>
      <c r="BU375" s="547"/>
      <c r="BV375" s="547"/>
      <c r="BW375" s="547"/>
      <c r="BX375" s="547"/>
      <c r="BY375" s="547"/>
      <c r="BZ375" s="547"/>
      <c r="CA375" s="547"/>
      <c r="CB375" s="547"/>
      <c r="CC375" s="547"/>
      <c r="CD375" s="547"/>
      <c r="CE375" s="547"/>
      <c r="CF375" s="547"/>
      <c r="CG375" s="547"/>
      <c r="CH375" s="547"/>
      <c r="CI375" s="547"/>
    </row>
    <row r="376" spans="1:89" ht="6.75" customHeight="1">
      <c r="AS376" s="526"/>
      <c r="AT376" s="526"/>
      <c r="AU376" s="526"/>
      <c r="AV376" s="526"/>
      <c r="AW376" s="526"/>
      <c r="AX376" s="526"/>
      <c r="AY376" s="526"/>
      <c r="AZ376" s="526"/>
      <c r="BA376" s="526"/>
      <c r="BB376" s="526"/>
      <c r="BC376" s="526"/>
      <c r="BD376" s="526"/>
      <c r="BE376" s="526"/>
      <c r="BF376" s="526"/>
      <c r="BG376" s="526"/>
      <c r="BH376" s="526"/>
      <c r="BI376" s="526"/>
      <c r="BJ376" s="526"/>
      <c r="BK376" s="526"/>
      <c r="BL376" s="526"/>
      <c r="BM376" s="526"/>
      <c r="BO376" s="526"/>
      <c r="BP376" s="526"/>
      <c r="BQ376" s="526"/>
      <c r="BR376" s="526"/>
      <c r="BS376" s="526"/>
      <c r="BT376" s="526"/>
      <c r="BU376" s="526"/>
      <c r="BV376" s="526"/>
      <c r="BW376" s="526"/>
      <c r="BX376" s="526"/>
      <c r="BY376" s="526"/>
      <c r="BZ376" s="526"/>
      <c r="CA376" s="526"/>
      <c r="CB376" s="526"/>
      <c r="CC376" s="526"/>
      <c r="CD376" s="526"/>
      <c r="CE376" s="526"/>
      <c r="CF376" s="526"/>
      <c r="CG376" s="526"/>
      <c r="CH376" s="526"/>
      <c r="CI376" s="526"/>
    </row>
    <row r="377" spans="1:89" ht="18" customHeight="1">
      <c r="B377" s="332" t="s">
        <v>260</v>
      </c>
      <c r="AS377" s="526">
        <v>49498554540.599998</v>
      </c>
      <c r="AT377" s="526"/>
      <c r="AU377" s="526"/>
      <c r="AV377" s="526"/>
      <c r="AW377" s="526"/>
      <c r="AX377" s="526"/>
      <c r="AY377" s="526"/>
      <c r="AZ377" s="526"/>
      <c r="BA377" s="526"/>
      <c r="BB377" s="526"/>
      <c r="BC377" s="526"/>
      <c r="BD377" s="526"/>
      <c r="BE377" s="526"/>
      <c r="BF377" s="526"/>
      <c r="BG377" s="526"/>
      <c r="BH377" s="526"/>
      <c r="BI377" s="526"/>
      <c r="BJ377" s="526"/>
      <c r="BK377" s="526"/>
      <c r="BL377" s="526"/>
      <c r="BM377" s="526"/>
      <c r="BO377" s="526">
        <v>15136330451</v>
      </c>
      <c r="BP377" s="526"/>
      <c r="BQ377" s="526"/>
      <c r="BR377" s="526"/>
      <c r="BS377" s="526"/>
      <c r="BT377" s="526"/>
      <c r="BU377" s="526"/>
      <c r="BV377" s="526"/>
      <c r="BW377" s="526"/>
      <c r="BX377" s="526"/>
      <c r="BY377" s="526"/>
      <c r="BZ377" s="526"/>
      <c r="CA377" s="526"/>
      <c r="CB377" s="526"/>
      <c r="CC377" s="526"/>
      <c r="CD377" s="526"/>
      <c r="CE377" s="526"/>
      <c r="CF377" s="526"/>
      <c r="CG377" s="526"/>
      <c r="CH377" s="526"/>
      <c r="CI377" s="526"/>
    </row>
    <row r="378" spans="1:89" ht="18" customHeight="1">
      <c r="B378" s="332" t="s">
        <v>40</v>
      </c>
      <c r="AS378" s="526">
        <v>68707912412.599998</v>
      </c>
      <c r="AT378" s="526"/>
      <c r="AU378" s="526"/>
      <c r="AV378" s="526"/>
      <c r="AW378" s="526"/>
      <c r="AX378" s="526"/>
      <c r="AY378" s="526"/>
      <c r="AZ378" s="526"/>
      <c r="BA378" s="526"/>
      <c r="BB378" s="526"/>
      <c r="BC378" s="526"/>
      <c r="BD378" s="526"/>
      <c r="BE378" s="526"/>
      <c r="BF378" s="526"/>
      <c r="BG378" s="526"/>
      <c r="BH378" s="526"/>
      <c r="BI378" s="526"/>
      <c r="BJ378" s="526"/>
      <c r="BK378" s="526"/>
      <c r="BL378" s="526"/>
      <c r="BM378" s="526"/>
      <c r="BO378" s="526">
        <v>37537705799</v>
      </c>
      <c r="BP378" s="526"/>
      <c r="BQ378" s="526"/>
      <c r="BR378" s="526"/>
      <c r="BS378" s="526"/>
      <c r="BT378" s="526"/>
      <c r="BU378" s="526"/>
      <c r="BV378" s="526"/>
      <c r="BW378" s="526"/>
      <c r="BX378" s="526"/>
      <c r="BY378" s="526"/>
      <c r="BZ378" s="526"/>
      <c r="CA378" s="526"/>
      <c r="CB378" s="526"/>
      <c r="CC378" s="526"/>
      <c r="CD378" s="526"/>
      <c r="CE378" s="526"/>
      <c r="CF378" s="526"/>
      <c r="CG378" s="526"/>
      <c r="CH378" s="526"/>
      <c r="CI378" s="526"/>
    </row>
    <row r="379" spans="1:89" s="333" customFormat="1" ht="18" customHeight="1">
      <c r="B379" s="333" t="s">
        <v>194</v>
      </c>
      <c r="AS379" s="536">
        <v>118206466953.2</v>
      </c>
      <c r="AT379" s="536"/>
      <c r="AU379" s="536"/>
      <c r="AV379" s="536"/>
      <c r="AW379" s="536"/>
      <c r="AX379" s="536"/>
      <c r="AY379" s="536"/>
      <c r="AZ379" s="536"/>
      <c r="BA379" s="536"/>
      <c r="BB379" s="536"/>
      <c r="BC379" s="536"/>
      <c r="BD379" s="536"/>
      <c r="BE379" s="536"/>
      <c r="BF379" s="536"/>
      <c r="BG379" s="536"/>
      <c r="BH379" s="536"/>
      <c r="BI379" s="536"/>
      <c r="BJ379" s="536"/>
      <c r="BK379" s="536"/>
      <c r="BL379" s="536"/>
      <c r="BM379" s="536"/>
      <c r="BO379" s="536">
        <v>52674036250</v>
      </c>
      <c r="BP379" s="536"/>
      <c r="BQ379" s="536"/>
      <c r="BR379" s="536"/>
      <c r="BS379" s="536"/>
      <c r="BT379" s="536"/>
      <c r="BU379" s="536"/>
      <c r="BV379" s="536"/>
      <c r="BW379" s="536"/>
      <c r="BX379" s="536"/>
      <c r="BY379" s="536"/>
      <c r="BZ379" s="536"/>
      <c r="CA379" s="536"/>
      <c r="CB379" s="536"/>
      <c r="CC379" s="536"/>
      <c r="CD379" s="536"/>
      <c r="CE379" s="536"/>
      <c r="CF379" s="536"/>
      <c r="CG379" s="536"/>
      <c r="CH379" s="536"/>
      <c r="CI379" s="536"/>
      <c r="CJ379" s="366"/>
      <c r="CK379" s="366"/>
    </row>
    <row r="381" spans="1:89" ht="39.950000000000003" customHeight="1">
      <c r="B381" s="520" t="s">
        <v>538</v>
      </c>
      <c r="C381" s="520"/>
      <c r="D381" s="520"/>
      <c r="E381" s="520"/>
      <c r="F381" s="520"/>
      <c r="G381" s="520"/>
      <c r="H381" s="520"/>
      <c r="I381" s="520"/>
      <c r="J381" s="520"/>
      <c r="K381" s="520"/>
      <c r="L381" s="520"/>
      <c r="M381" s="520"/>
      <c r="N381" s="520"/>
      <c r="O381" s="520"/>
      <c r="P381" s="520"/>
      <c r="Q381" s="520"/>
      <c r="R381" s="520"/>
      <c r="S381" s="520"/>
      <c r="T381" s="520"/>
      <c r="U381" s="520"/>
      <c r="V381" s="520"/>
      <c r="W381" s="520"/>
      <c r="X381" s="520"/>
      <c r="Y381" s="520"/>
      <c r="Z381" s="520"/>
      <c r="AA381" s="520"/>
      <c r="AB381" s="520"/>
      <c r="AC381" s="520"/>
      <c r="AD381" s="520"/>
      <c r="AE381" s="520"/>
      <c r="AF381" s="520"/>
      <c r="AG381" s="520"/>
      <c r="AH381" s="520"/>
      <c r="AS381" s="547" t="s">
        <v>649</v>
      </c>
      <c r="AT381" s="547"/>
      <c r="AU381" s="547"/>
      <c r="AV381" s="547"/>
      <c r="AW381" s="547"/>
      <c r="AX381" s="547"/>
      <c r="AY381" s="547"/>
      <c r="AZ381" s="547"/>
      <c r="BA381" s="547"/>
      <c r="BB381" s="547"/>
      <c r="BC381" s="547"/>
      <c r="BD381" s="547"/>
      <c r="BE381" s="547"/>
      <c r="BF381" s="547"/>
      <c r="BG381" s="547"/>
      <c r="BH381" s="547"/>
      <c r="BI381" s="547"/>
      <c r="BJ381" s="547"/>
      <c r="BK381" s="547"/>
      <c r="BL381" s="547"/>
      <c r="BM381" s="547"/>
      <c r="BN381" s="118"/>
      <c r="BO381" s="547" t="s">
        <v>650</v>
      </c>
      <c r="BP381" s="547"/>
      <c r="BQ381" s="547"/>
      <c r="BR381" s="547"/>
      <c r="BS381" s="547"/>
      <c r="BT381" s="547"/>
      <c r="BU381" s="547"/>
      <c r="BV381" s="547"/>
      <c r="BW381" s="547"/>
      <c r="BX381" s="547"/>
      <c r="BY381" s="547"/>
      <c r="BZ381" s="547"/>
      <c r="CA381" s="547"/>
      <c r="CB381" s="547"/>
      <c r="CC381" s="547"/>
      <c r="CD381" s="547"/>
      <c r="CE381" s="547"/>
      <c r="CF381" s="547"/>
      <c r="CG381" s="547"/>
      <c r="CH381" s="547"/>
      <c r="CI381" s="547"/>
    </row>
    <row r="382" spans="1:89" ht="6.75" customHeight="1">
      <c r="AS382" s="526"/>
      <c r="AT382" s="526"/>
      <c r="AU382" s="526"/>
      <c r="AV382" s="526"/>
      <c r="AW382" s="526"/>
      <c r="AX382" s="526"/>
      <c r="AY382" s="526"/>
      <c r="AZ382" s="526"/>
      <c r="BA382" s="526"/>
      <c r="BB382" s="526"/>
      <c r="BC382" s="526"/>
      <c r="BD382" s="526"/>
      <c r="BE382" s="526"/>
      <c r="BF382" s="526"/>
      <c r="BG382" s="526"/>
      <c r="BH382" s="526"/>
      <c r="BI382" s="526"/>
      <c r="BJ382" s="526"/>
      <c r="BK382" s="526"/>
      <c r="BL382" s="526"/>
      <c r="BM382" s="526"/>
      <c r="BO382" s="526"/>
      <c r="BP382" s="526"/>
      <c r="BQ382" s="526"/>
      <c r="BR382" s="526"/>
      <c r="BS382" s="526"/>
      <c r="BT382" s="526"/>
      <c r="BU382" s="526"/>
      <c r="BV382" s="526"/>
      <c r="BW382" s="526"/>
      <c r="BX382" s="526"/>
      <c r="BY382" s="526"/>
      <c r="BZ382" s="526"/>
      <c r="CA382" s="526"/>
      <c r="CB382" s="526"/>
      <c r="CC382" s="526"/>
      <c r="CD382" s="526"/>
      <c r="CE382" s="526"/>
      <c r="CF382" s="526"/>
      <c r="CG382" s="526"/>
      <c r="CH382" s="526"/>
      <c r="CI382" s="526"/>
    </row>
    <row r="383" spans="1:89" ht="18" customHeight="1">
      <c r="B383" s="332" t="s">
        <v>424</v>
      </c>
      <c r="AS383" s="526">
        <v>20310032701</v>
      </c>
      <c r="AT383" s="526"/>
      <c r="AU383" s="526"/>
      <c r="AV383" s="526"/>
      <c r="AW383" s="526"/>
      <c r="AX383" s="526"/>
      <c r="AY383" s="526"/>
      <c r="AZ383" s="526"/>
      <c r="BA383" s="526"/>
      <c r="BB383" s="526"/>
      <c r="BC383" s="526"/>
      <c r="BD383" s="526"/>
      <c r="BE383" s="526"/>
      <c r="BF383" s="526"/>
      <c r="BG383" s="526"/>
      <c r="BH383" s="526"/>
      <c r="BI383" s="526"/>
      <c r="BJ383" s="526"/>
      <c r="BK383" s="526"/>
      <c r="BL383" s="526"/>
      <c r="BM383" s="526"/>
      <c r="BO383" s="526">
        <v>2556168181</v>
      </c>
      <c r="BP383" s="526"/>
      <c r="BQ383" s="526"/>
      <c r="BR383" s="526"/>
      <c r="BS383" s="526"/>
      <c r="BT383" s="526"/>
      <c r="BU383" s="526"/>
      <c r="BV383" s="526"/>
      <c r="BW383" s="526"/>
      <c r="BX383" s="526"/>
      <c r="BY383" s="526"/>
      <c r="BZ383" s="526"/>
      <c r="CA383" s="526"/>
      <c r="CB383" s="526"/>
      <c r="CC383" s="526"/>
      <c r="CD383" s="526"/>
      <c r="CE383" s="526"/>
      <c r="CF383" s="526"/>
      <c r="CG383" s="526"/>
      <c r="CH383" s="526"/>
      <c r="CI383" s="526"/>
    </row>
    <row r="384" spans="1:89" ht="18" customHeight="1">
      <c r="B384" s="332" t="s">
        <v>539</v>
      </c>
      <c r="AS384" s="526">
        <v>3133378171</v>
      </c>
      <c r="AT384" s="526"/>
      <c r="AU384" s="526"/>
      <c r="AV384" s="526"/>
      <c r="AW384" s="526"/>
      <c r="AX384" s="526"/>
      <c r="AY384" s="526"/>
      <c r="AZ384" s="526"/>
      <c r="BA384" s="526"/>
      <c r="BB384" s="526"/>
      <c r="BC384" s="526"/>
      <c r="BD384" s="526"/>
      <c r="BE384" s="526"/>
      <c r="BF384" s="526"/>
      <c r="BG384" s="526"/>
      <c r="BH384" s="526"/>
      <c r="BI384" s="526"/>
      <c r="BJ384" s="526"/>
      <c r="BK384" s="526"/>
      <c r="BL384" s="526"/>
      <c r="BM384" s="526"/>
      <c r="BO384" s="526">
        <v>2492778455</v>
      </c>
      <c r="BP384" s="526"/>
      <c r="BQ384" s="526"/>
      <c r="BR384" s="526"/>
      <c r="BS384" s="526"/>
      <c r="BT384" s="526"/>
      <c r="BU384" s="526"/>
      <c r="BV384" s="526"/>
      <c r="BW384" s="526"/>
      <c r="BX384" s="526"/>
      <c r="BY384" s="526"/>
      <c r="BZ384" s="526"/>
      <c r="CA384" s="526"/>
      <c r="CB384" s="526"/>
      <c r="CC384" s="526"/>
      <c r="CD384" s="526"/>
      <c r="CE384" s="526"/>
      <c r="CF384" s="526"/>
      <c r="CG384" s="526"/>
      <c r="CH384" s="526"/>
      <c r="CI384" s="526"/>
    </row>
    <row r="385" spans="1:89" ht="18" customHeight="1">
      <c r="AS385" s="526"/>
      <c r="AT385" s="526"/>
      <c r="AU385" s="526"/>
      <c r="AV385" s="526"/>
      <c r="AW385" s="526"/>
      <c r="AX385" s="526"/>
      <c r="AY385" s="526"/>
      <c r="AZ385" s="526"/>
      <c r="BA385" s="526"/>
      <c r="BB385" s="526"/>
      <c r="BC385" s="526"/>
      <c r="BD385" s="526"/>
      <c r="BE385" s="526"/>
      <c r="BF385" s="526"/>
      <c r="BG385" s="526"/>
      <c r="BH385" s="526"/>
      <c r="BI385" s="526"/>
      <c r="BJ385" s="526"/>
      <c r="BK385" s="526"/>
      <c r="BL385" s="526"/>
      <c r="BM385" s="526"/>
      <c r="BO385" s="526"/>
      <c r="BP385" s="526"/>
      <c r="BQ385" s="526"/>
      <c r="BR385" s="526"/>
      <c r="BS385" s="526"/>
      <c r="BT385" s="526"/>
      <c r="BU385" s="526"/>
      <c r="BV385" s="526"/>
      <c r="BW385" s="526"/>
      <c r="BX385" s="526"/>
      <c r="BY385" s="526"/>
      <c r="BZ385" s="526"/>
      <c r="CA385" s="526"/>
      <c r="CB385" s="526"/>
      <c r="CC385" s="526"/>
      <c r="CD385" s="526"/>
      <c r="CE385" s="526"/>
      <c r="CF385" s="526"/>
      <c r="CG385" s="526"/>
      <c r="CH385" s="526"/>
      <c r="CI385" s="526"/>
    </row>
    <row r="386" spans="1:89" s="333" customFormat="1" ht="18" customHeight="1">
      <c r="A386" s="333" t="s">
        <v>336</v>
      </c>
      <c r="B386" s="333" t="s">
        <v>540</v>
      </c>
    </row>
    <row r="387" spans="1:89" ht="39.950000000000003" customHeight="1">
      <c r="B387" s="119"/>
      <c r="AS387" s="547" t="s">
        <v>649</v>
      </c>
      <c r="AT387" s="547"/>
      <c r="AU387" s="547"/>
      <c r="AV387" s="547"/>
      <c r="AW387" s="547"/>
      <c r="AX387" s="547"/>
      <c r="AY387" s="547"/>
      <c r="AZ387" s="547"/>
      <c r="BA387" s="547"/>
      <c r="BB387" s="547"/>
      <c r="BC387" s="547"/>
      <c r="BD387" s="547"/>
      <c r="BE387" s="547"/>
      <c r="BF387" s="547"/>
      <c r="BG387" s="547"/>
      <c r="BH387" s="547"/>
      <c r="BI387" s="547"/>
      <c r="BJ387" s="547"/>
      <c r="BK387" s="547"/>
      <c r="BL387" s="547"/>
      <c r="BM387" s="547"/>
      <c r="BN387" s="118"/>
      <c r="BO387" s="547" t="s">
        <v>650</v>
      </c>
      <c r="BP387" s="547"/>
      <c r="BQ387" s="547"/>
      <c r="BR387" s="547"/>
      <c r="BS387" s="547"/>
      <c r="BT387" s="547"/>
      <c r="BU387" s="547"/>
      <c r="BV387" s="547"/>
      <c r="BW387" s="547"/>
      <c r="BX387" s="547"/>
      <c r="BY387" s="547"/>
      <c r="BZ387" s="547"/>
      <c r="CA387" s="547"/>
      <c r="CB387" s="547"/>
      <c r="CC387" s="547"/>
      <c r="CD387" s="547"/>
      <c r="CE387" s="547"/>
      <c r="CF387" s="547"/>
      <c r="CG387" s="547"/>
      <c r="CH387" s="547"/>
      <c r="CI387" s="547"/>
    </row>
    <row r="388" spans="1:89" ht="6.75" customHeight="1">
      <c r="AS388" s="526"/>
      <c r="AT388" s="526"/>
      <c r="AU388" s="526"/>
      <c r="AV388" s="526"/>
      <c r="AW388" s="526"/>
      <c r="AX388" s="526"/>
      <c r="AY388" s="526"/>
      <c r="AZ388" s="526"/>
      <c r="BA388" s="526"/>
      <c r="BB388" s="526"/>
      <c r="BC388" s="526"/>
      <c r="BD388" s="526"/>
      <c r="BE388" s="526"/>
      <c r="BF388" s="526"/>
      <c r="BG388" s="526"/>
      <c r="BH388" s="526"/>
      <c r="BI388" s="526"/>
      <c r="BJ388" s="526"/>
      <c r="BK388" s="526"/>
      <c r="BL388" s="526"/>
      <c r="BM388" s="526"/>
      <c r="BO388" s="526"/>
      <c r="BP388" s="526"/>
      <c r="BQ388" s="526"/>
      <c r="BR388" s="526"/>
      <c r="BS388" s="526"/>
      <c r="BT388" s="526"/>
      <c r="BU388" s="526"/>
      <c r="BV388" s="526"/>
      <c r="BW388" s="526"/>
      <c r="BX388" s="526"/>
      <c r="BY388" s="526"/>
      <c r="BZ388" s="526"/>
      <c r="CA388" s="526"/>
      <c r="CB388" s="526"/>
      <c r="CC388" s="526"/>
      <c r="CD388" s="526"/>
      <c r="CE388" s="526"/>
      <c r="CF388" s="526"/>
      <c r="CG388" s="526"/>
      <c r="CH388" s="526"/>
      <c r="CI388" s="526"/>
    </row>
    <row r="389" spans="1:89" ht="18" customHeight="1">
      <c r="B389" s="332" t="s">
        <v>43</v>
      </c>
      <c r="AS389" s="526">
        <v>38539225997</v>
      </c>
      <c r="AT389" s="526"/>
      <c r="AU389" s="526"/>
      <c r="AV389" s="526"/>
      <c r="AW389" s="526"/>
      <c r="AX389" s="526"/>
      <c r="AY389" s="526"/>
      <c r="AZ389" s="526"/>
      <c r="BA389" s="526"/>
      <c r="BB389" s="526"/>
      <c r="BC389" s="526"/>
      <c r="BD389" s="526"/>
      <c r="BE389" s="526"/>
      <c r="BF389" s="526"/>
      <c r="BG389" s="526"/>
      <c r="BH389" s="526"/>
      <c r="BI389" s="526"/>
      <c r="BJ389" s="526"/>
      <c r="BK389" s="526"/>
      <c r="BL389" s="526"/>
      <c r="BM389" s="526"/>
      <c r="BO389" s="526">
        <v>7907921923</v>
      </c>
      <c r="BP389" s="526"/>
      <c r="BQ389" s="526"/>
      <c r="BR389" s="526"/>
      <c r="BS389" s="526"/>
      <c r="BT389" s="526"/>
      <c r="BU389" s="526"/>
      <c r="BV389" s="526"/>
      <c r="BW389" s="526"/>
      <c r="BX389" s="526"/>
      <c r="BY389" s="526"/>
      <c r="BZ389" s="526"/>
      <c r="CA389" s="526"/>
      <c r="CB389" s="526"/>
      <c r="CC389" s="526"/>
      <c r="CD389" s="526"/>
      <c r="CE389" s="526"/>
      <c r="CF389" s="526"/>
      <c r="CG389" s="526"/>
      <c r="CH389" s="526"/>
      <c r="CI389" s="526"/>
    </row>
    <row r="390" spans="1:89" ht="18" customHeight="1">
      <c r="B390" s="332" t="s">
        <v>541</v>
      </c>
      <c r="AS390" s="526">
        <v>67401466143</v>
      </c>
      <c r="AT390" s="526"/>
      <c r="AU390" s="526"/>
      <c r="AV390" s="526"/>
      <c r="AW390" s="526"/>
      <c r="AX390" s="526"/>
      <c r="AY390" s="526"/>
      <c r="AZ390" s="526"/>
      <c r="BA390" s="526"/>
      <c r="BB390" s="526"/>
      <c r="BC390" s="526"/>
      <c r="BD390" s="526"/>
      <c r="BE390" s="526"/>
      <c r="BF390" s="526"/>
      <c r="BG390" s="526"/>
      <c r="BH390" s="526"/>
      <c r="BI390" s="526"/>
      <c r="BJ390" s="526"/>
      <c r="BK390" s="526"/>
      <c r="BL390" s="526"/>
      <c r="BM390" s="526"/>
      <c r="BO390" s="526">
        <v>45292539159</v>
      </c>
      <c r="BP390" s="526"/>
      <c r="BQ390" s="526"/>
      <c r="BR390" s="526"/>
      <c r="BS390" s="526"/>
      <c r="BT390" s="526"/>
      <c r="BU390" s="526"/>
      <c r="BV390" s="526"/>
      <c r="BW390" s="526"/>
      <c r="BX390" s="526"/>
      <c r="BY390" s="526"/>
      <c r="BZ390" s="526"/>
      <c r="CA390" s="526"/>
      <c r="CB390" s="526"/>
      <c r="CC390" s="526"/>
      <c r="CD390" s="526"/>
      <c r="CE390" s="526"/>
      <c r="CF390" s="526"/>
      <c r="CG390" s="526"/>
      <c r="CH390" s="526"/>
      <c r="CI390" s="526"/>
    </row>
    <row r="391" spans="1:89" s="333" customFormat="1" ht="18" customHeight="1">
      <c r="B391" s="333" t="s">
        <v>194</v>
      </c>
      <c r="AS391" s="536">
        <v>105940692140</v>
      </c>
      <c r="AT391" s="536"/>
      <c r="AU391" s="536"/>
      <c r="AV391" s="536"/>
      <c r="AW391" s="536"/>
      <c r="AX391" s="536"/>
      <c r="AY391" s="536"/>
      <c r="AZ391" s="536"/>
      <c r="BA391" s="536"/>
      <c r="BB391" s="536"/>
      <c r="BC391" s="536"/>
      <c r="BD391" s="536"/>
      <c r="BE391" s="536"/>
      <c r="BF391" s="536"/>
      <c r="BG391" s="536"/>
      <c r="BH391" s="536"/>
      <c r="BI391" s="536"/>
      <c r="BJ391" s="536"/>
      <c r="BK391" s="536"/>
      <c r="BL391" s="536"/>
      <c r="BM391" s="536"/>
      <c r="BO391" s="536">
        <v>53200461082</v>
      </c>
      <c r="BP391" s="536"/>
      <c r="BQ391" s="536"/>
      <c r="BR391" s="536"/>
      <c r="BS391" s="536"/>
      <c r="BT391" s="536"/>
      <c r="BU391" s="536"/>
      <c r="BV391" s="536"/>
      <c r="BW391" s="536"/>
      <c r="BX391" s="536"/>
      <c r="BY391" s="536"/>
      <c r="BZ391" s="536"/>
      <c r="CA391" s="536"/>
      <c r="CB391" s="536"/>
      <c r="CC391" s="536"/>
      <c r="CD391" s="536"/>
      <c r="CE391" s="536"/>
      <c r="CF391" s="536"/>
      <c r="CG391" s="536"/>
      <c r="CH391" s="536"/>
      <c r="CI391" s="536"/>
      <c r="CJ391" s="366"/>
      <c r="CK391" s="366"/>
    </row>
    <row r="395" spans="1:89" ht="39.950000000000003" customHeight="1">
      <c r="A395" s="120" t="s">
        <v>337</v>
      </c>
      <c r="B395" s="120" t="s">
        <v>127</v>
      </c>
      <c r="AS395" s="526" t="s">
        <v>649</v>
      </c>
      <c r="AT395" s="526"/>
      <c r="AU395" s="526"/>
      <c r="AV395" s="526"/>
      <c r="AW395" s="526"/>
      <c r="AX395" s="526"/>
      <c r="AY395" s="526"/>
      <c r="AZ395" s="526"/>
      <c r="BA395" s="526"/>
      <c r="BB395" s="526"/>
      <c r="BC395" s="526"/>
      <c r="BD395" s="526"/>
      <c r="BE395" s="526"/>
      <c r="BF395" s="526"/>
      <c r="BG395" s="526"/>
      <c r="BH395" s="526"/>
      <c r="BI395" s="526"/>
      <c r="BJ395" s="526"/>
      <c r="BK395" s="526"/>
      <c r="BL395" s="526"/>
      <c r="BM395" s="526"/>
      <c r="BO395" s="526" t="s">
        <v>650</v>
      </c>
      <c r="BP395" s="526"/>
      <c r="BQ395" s="526"/>
      <c r="BR395" s="526"/>
      <c r="BS395" s="526"/>
      <c r="BT395" s="526"/>
      <c r="BU395" s="526"/>
      <c r="BV395" s="526"/>
      <c r="BW395" s="526"/>
      <c r="BX395" s="526"/>
      <c r="BY395" s="526"/>
      <c r="BZ395" s="526"/>
      <c r="CA395" s="526"/>
      <c r="CB395" s="526"/>
      <c r="CC395" s="526"/>
      <c r="CD395" s="526"/>
      <c r="CE395" s="526"/>
      <c r="CF395" s="526"/>
      <c r="CG395" s="526"/>
      <c r="CH395" s="526"/>
      <c r="CI395" s="526"/>
    </row>
    <row r="396" spans="1:89" ht="6.75" customHeight="1">
      <c r="AS396" s="526"/>
      <c r="AT396" s="526"/>
      <c r="AU396" s="526"/>
      <c r="AV396" s="526"/>
      <c r="AW396" s="526"/>
      <c r="AX396" s="526"/>
      <c r="AY396" s="526"/>
      <c r="AZ396" s="526"/>
      <c r="BA396" s="526"/>
      <c r="BB396" s="526"/>
      <c r="BC396" s="526"/>
      <c r="BD396" s="526"/>
      <c r="BE396" s="526"/>
      <c r="BF396" s="526"/>
      <c r="BG396" s="526"/>
      <c r="BH396" s="526"/>
      <c r="BI396" s="526"/>
      <c r="BJ396" s="526"/>
      <c r="BK396" s="526"/>
      <c r="BL396" s="526"/>
      <c r="BM396" s="526"/>
      <c r="BO396" s="526"/>
      <c r="BP396" s="526"/>
      <c r="BQ396" s="526"/>
      <c r="BR396" s="526"/>
      <c r="BS396" s="526"/>
      <c r="BT396" s="526"/>
      <c r="BU396" s="526"/>
      <c r="BV396" s="526"/>
      <c r="BW396" s="526"/>
      <c r="BX396" s="526"/>
      <c r="BY396" s="526"/>
      <c r="BZ396" s="526"/>
      <c r="CA396" s="526"/>
      <c r="CB396" s="526"/>
      <c r="CC396" s="526"/>
      <c r="CD396" s="526"/>
      <c r="CE396" s="526"/>
      <c r="CF396" s="526"/>
      <c r="CG396" s="526"/>
      <c r="CH396" s="526"/>
      <c r="CI396" s="526"/>
    </row>
    <row r="397" spans="1:89" ht="18" customHeight="1">
      <c r="B397" s="332" t="s">
        <v>22</v>
      </c>
      <c r="AS397" s="526">
        <v>6688320563</v>
      </c>
      <c r="AT397" s="526"/>
      <c r="AU397" s="526"/>
      <c r="AV397" s="526"/>
      <c r="AW397" s="526"/>
      <c r="AX397" s="526"/>
      <c r="AY397" s="526"/>
      <c r="AZ397" s="526"/>
      <c r="BA397" s="526"/>
      <c r="BB397" s="526"/>
      <c r="BC397" s="526"/>
      <c r="BD397" s="526"/>
      <c r="BE397" s="526"/>
      <c r="BF397" s="526"/>
      <c r="BG397" s="526"/>
      <c r="BH397" s="526"/>
      <c r="BI397" s="526"/>
      <c r="BJ397" s="526"/>
      <c r="BK397" s="526"/>
      <c r="BL397" s="526"/>
      <c r="BM397" s="526"/>
      <c r="BO397" s="526">
        <v>7490599681</v>
      </c>
      <c r="BP397" s="526"/>
      <c r="BQ397" s="526"/>
      <c r="BR397" s="526"/>
      <c r="BS397" s="526"/>
      <c r="BT397" s="526"/>
      <c r="BU397" s="526"/>
      <c r="BV397" s="526"/>
      <c r="BW397" s="526"/>
      <c r="BX397" s="526"/>
      <c r="BY397" s="526"/>
      <c r="BZ397" s="526"/>
      <c r="CA397" s="526"/>
      <c r="CB397" s="526"/>
      <c r="CC397" s="526"/>
      <c r="CD397" s="526"/>
      <c r="CE397" s="526"/>
      <c r="CF397" s="526"/>
      <c r="CG397" s="526"/>
      <c r="CH397" s="526"/>
      <c r="CI397" s="526"/>
      <c r="CJ397" s="391"/>
    </row>
    <row r="398" spans="1:89" ht="18" customHeight="1">
      <c r="B398" s="332" t="s">
        <v>542</v>
      </c>
      <c r="AS398" s="526">
        <v>55551600</v>
      </c>
      <c r="AT398" s="526"/>
      <c r="AU398" s="526"/>
      <c r="AV398" s="526"/>
      <c r="AW398" s="526"/>
      <c r="AX398" s="526"/>
      <c r="AY398" s="526"/>
      <c r="AZ398" s="526"/>
      <c r="BA398" s="526"/>
      <c r="BB398" s="526"/>
      <c r="BC398" s="526"/>
      <c r="BD398" s="526"/>
      <c r="BE398" s="526"/>
      <c r="BF398" s="526"/>
      <c r="BG398" s="526"/>
      <c r="BH398" s="526"/>
      <c r="BI398" s="526"/>
      <c r="BJ398" s="526"/>
      <c r="BK398" s="526"/>
      <c r="BL398" s="526"/>
      <c r="BM398" s="526"/>
      <c r="BO398" s="526">
        <v>0</v>
      </c>
      <c r="BP398" s="526"/>
      <c r="BQ398" s="526"/>
      <c r="BR398" s="526"/>
      <c r="BS398" s="526"/>
      <c r="BT398" s="526"/>
      <c r="BU398" s="526"/>
      <c r="BV398" s="526"/>
      <c r="BW398" s="526"/>
      <c r="BX398" s="526"/>
      <c r="BY398" s="526"/>
      <c r="BZ398" s="526"/>
      <c r="CA398" s="526"/>
      <c r="CB398" s="526"/>
      <c r="CC398" s="526"/>
      <c r="CD398" s="526"/>
      <c r="CE398" s="526"/>
      <c r="CF398" s="526"/>
      <c r="CG398" s="526"/>
      <c r="CH398" s="526"/>
      <c r="CI398" s="526"/>
    </row>
    <row r="399" spans="1:89" ht="18" customHeight="1">
      <c r="B399" s="332" t="s">
        <v>543</v>
      </c>
      <c r="AS399" s="526">
        <v>0</v>
      </c>
      <c r="AT399" s="526"/>
      <c r="AU399" s="526"/>
      <c r="AV399" s="526"/>
      <c r="AW399" s="526"/>
      <c r="AX399" s="526"/>
      <c r="AY399" s="526"/>
      <c r="AZ399" s="526"/>
      <c r="BA399" s="526"/>
      <c r="BB399" s="526"/>
      <c r="BC399" s="526"/>
      <c r="BD399" s="526"/>
      <c r="BE399" s="526"/>
      <c r="BF399" s="526"/>
      <c r="BG399" s="526"/>
      <c r="BH399" s="526"/>
      <c r="BI399" s="526"/>
      <c r="BJ399" s="526"/>
      <c r="BK399" s="526"/>
      <c r="BL399" s="526"/>
      <c r="BM399" s="526"/>
      <c r="BO399" s="526">
        <v>132361412</v>
      </c>
      <c r="BP399" s="526"/>
      <c r="BQ399" s="526"/>
      <c r="BR399" s="526"/>
      <c r="BS399" s="526"/>
      <c r="BT399" s="526"/>
      <c r="BU399" s="526"/>
      <c r="BV399" s="526"/>
      <c r="BW399" s="526"/>
      <c r="BX399" s="526"/>
      <c r="BY399" s="526"/>
      <c r="BZ399" s="526"/>
      <c r="CA399" s="526"/>
      <c r="CB399" s="526"/>
      <c r="CC399" s="526"/>
      <c r="CD399" s="526"/>
      <c r="CE399" s="526"/>
      <c r="CF399" s="526"/>
      <c r="CG399" s="526"/>
      <c r="CH399" s="526"/>
      <c r="CI399" s="526"/>
    </row>
    <row r="400" spans="1:89" s="333" customFormat="1" ht="18" customHeight="1">
      <c r="B400" s="333" t="s">
        <v>194</v>
      </c>
      <c r="AS400" s="536">
        <v>6743872163</v>
      </c>
      <c r="AT400" s="536"/>
      <c r="AU400" s="536"/>
      <c r="AV400" s="536"/>
      <c r="AW400" s="536"/>
      <c r="AX400" s="536"/>
      <c r="AY400" s="536"/>
      <c r="AZ400" s="536"/>
      <c r="BA400" s="536"/>
      <c r="BB400" s="536"/>
      <c r="BC400" s="536"/>
      <c r="BD400" s="536"/>
      <c r="BE400" s="536"/>
      <c r="BF400" s="536"/>
      <c r="BG400" s="536"/>
      <c r="BH400" s="536"/>
      <c r="BI400" s="536"/>
      <c r="BJ400" s="536"/>
      <c r="BK400" s="536"/>
      <c r="BL400" s="536"/>
      <c r="BM400" s="536"/>
      <c r="BO400" s="536">
        <v>7622961093</v>
      </c>
      <c r="BP400" s="536"/>
      <c r="BQ400" s="536"/>
      <c r="BR400" s="536"/>
      <c r="BS400" s="536"/>
      <c r="BT400" s="536"/>
      <c r="BU400" s="536"/>
      <c r="BV400" s="536"/>
      <c r="BW400" s="536"/>
      <c r="BX400" s="536"/>
      <c r="BY400" s="536"/>
      <c r="BZ400" s="536"/>
      <c r="CA400" s="536"/>
      <c r="CB400" s="536"/>
      <c r="CC400" s="536"/>
      <c r="CD400" s="536"/>
      <c r="CE400" s="536"/>
      <c r="CF400" s="536"/>
      <c r="CG400" s="536"/>
      <c r="CH400" s="536"/>
      <c r="CI400" s="536"/>
      <c r="CJ400" s="366"/>
      <c r="CK400" s="366"/>
    </row>
    <row r="401" spans="1:89" ht="24" customHeight="1"/>
    <row r="402" spans="1:89" ht="39.950000000000003" customHeight="1">
      <c r="A402" s="120" t="s">
        <v>544</v>
      </c>
      <c r="B402" s="120" t="s">
        <v>377</v>
      </c>
      <c r="AS402" s="526" t="s">
        <v>649</v>
      </c>
      <c r="AT402" s="526"/>
      <c r="AU402" s="526"/>
      <c r="AV402" s="526"/>
      <c r="AW402" s="526"/>
      <c r="AX402" s="526"/>
      <c r="AY402" s="526"/>
      <c r="AZ402" s="526"/>
      <c r="BA402" s="526"/>
      <c r="BB402" s="526"/>
      <c r="BC402" s="526"/>
      <c r="BD402" s="526"/>
      <c r="BE402" s="526"/>
      <c r="BF402" s="526"/>
      <c r="BG402" s="526"/>
      <c r="BH402" s="526"/>
      <c r="BI402" s="526"/>
      <c r="BJ402" s="526"/>
      <c r="BK402" s="526"/>
      <c r="BL402" s="526"/>
      <c r="BM402" s="526"/>
      <c r="BO402" s="526" t="s">
        <v>650</v>
      </c>
      <c r="BP402" s="526"/>
      <c r="BQ402" s="526"/>
      <c r="BR402" s="526"/>
      <c r="BS402" s="526"/>
      <c r="BT402" s="526"/>
      <c r="BU402" s="526"/>
      <c r="BV402" s="526"/>
      <c r="BW402" s="526"/>
      <c r="BX402" s="526"/>
      <c r="BY402" s="526"/>
      <c r="BZ402" s="526"/>
      <c r="CA402" s="526"/>
      <c r="CB402" s="526"/>
      <c r="CC402" s="526"/>
      <c r="CD402" s="526"/>
      <c r="CE402" s="526"/>
      <c r="CF402" s="526"/>
      <c r="CG402" s="526"/>
      <c r="CH402" s="526"/>
      <c r="CI402" s="526"/>
    </row>
    <row r="403" spans="1:89" ht="6.75" customHeight="1">
      <c r="AS403" s="526"/>
      <c r="AT403" s="526"/>
      <c r="AU403" s="526"/>
      <c r="AV403" s="526"/>
      <c r="AW403" s="526"/>
      <c r="AX403" s="526"/>
      <c r="AY403" s="526"/>
      <c r="AZ403" s="526"/>
      <c r="BA403" s="526"/>
      <c r="BB403" s="526"/>
      <c r="BC403" s="526"/>
      <c r="BD403" s="526"/>
      <c r="BE403" s="526"/>
      <c r="BF403" s="526"/>
      <c r="BG403" s="526"/>
      <c r="BH403" s="526"/>
      <c r="BI403" s="526"/>
      <c r="BJ403" s="526"/>
      <c r="BK403" s="526"/>
      <c r="BL403" s="526"/>
      <c r="BM403" s="526"/>
      <c r="BO403" s="526"/>
      <c r="BP403" s="526"/>
      <c r="BQ403" s="526"/>
      <c r="BR403" s="526"/>
      <c r="BS403" s="526"/>
      <c r="BT403" s="526"/>
      <c r="BU403" s="526"/>
      <c r="BV403" s="526"/>
      <c r="BW403" s="526"/>
      <c r="BX403" s="526"/>
      <c r="BY403" s="526"/>
      <c r="BZ403" s="526"/>
      <c r="CA403" s="526"/>
      <c r="CB403" s="526"/>
      <c r="CC403" s="526"/>
      <c r="CD403" s="526"/>
      <c r="CE403" s="526"/>
      <c r="CF403" s="526"/>
      <c r="CG403" s="526"/>
      <c r="CH403" s="526"/>
      <c r="CI403" s="526"/>
    </row>
    <row r="404" spans="1:89" ht="18" customHeight="1">
      <c r="B404" s="332" t="s">
        <v>378</v>
      </c>
      <c r="AS404" s="526">
        <v>2112642611.54808</v>
      </c>
      <c r="AT404" s="526"/>
      <c r="AU404" s="526"/>
      <c r="AV404" s="526"/>
      <c r="AW404" s="526"/>
      <c r="AX404" s="526"/>
      <c r="AY404" s="526"/>
      <c r="AZ404" s="526"/>
      <c r="BA404" s="526"/>
      <c r="BB404" s="526"/>
      <c r="BC404" s="526"/>
      <c r="BD404" s="526"/>
      <c r="BE404" s="526"/>
      <c r="BF404" s="526"/>
      <c r="BG404" s="526"/>
      <c r="BH404" s="526"/>
      <c r="BI404" s="526"/>
      <c r="BJ404" s="526"/>
      <c r="BK404" s="526"/>
      <c r="BL404" s="526"/>
      <c r="BM404" s="526"/>
      <c r="BO404" s="526">
        <v>1572340640</v>
      </c>
      <c r="BP404" s="526"/>
      <c r="BQ404" s="526"/>
      <c r="BR404" s="526"/>
      <c r="BS404" s="526"/>
      <c r="BT404" s="526"/>
      <c r="BU404" s="526"/>
      <c r="BV404" s="526"/>
      <c r="BW404" s="526"/>
      <c r="BX404" s="526"/>
      <c r="BY404" s="526"/>
      <c r="BZ404" s="526"/>
      <c r="CA404" s="526"/>
      <c r="CB404" s="526"/>
      <c r="CC404" s="526"/>
      <c r="CD404" s="526"/>
      <c r="CE404" s="526"/>
      <c r="CF404" s="526"/>
      <c r="CG404" s="526"/>
      <c r="CH404" s="526"/>
      <c r="CI404" s="526"/>
    </row>
    <row r="405" spans="1:89" ht="18" customHeight="1">
      <c r="B405" s="332" t="s">
        <v>46</v>
      </c>
      <c r="AS405" s="526">
        <v>48000</v>
      </c>
      <c r="AT405" s="526"/>
      <c r="AU405" s="526"/>
      <c r="AV405" s="526"/>
      <c r="AW405" s="526"/>
      <c r="AX405" s="526"/>
      <c r="AY405" s="526"/>
      <c r="AZ405" s="526"/>
      <c r="BA405" s="526"/>
      <c r="BB405" s="526"/>
      <c r="BC405" s="526"/>
      <c r="BD405" s="526"/>
      <c r="BE405" s="526"/>
      <c r="BF405" s="526"/>
      <c r="BG405" s="526"/>
      <c r="BH405" s="526"/>
      <c r="BI405" s="526"/>
      <c r="BJ405" s="526"/>
      <c r="BK405" s="526"/>
      <c r="BL405" s="526"/>
      <c r="BM405" s="526"/>
      <c r="BO405" s="526">
        <v>13012742</v>
      </c>
      <c r="BP405" s="526"/>
      <c r="BQ405" s="526"/>
      <c r="BR405" s="526"/>
      <c r="BS405" s="526"/>
      <c r="BT405" s="526"/>
      <c r="BU405" s="526"/>
      <c r="BV405" s="526"/>
      <c r="BW405" s="526"/>
      <c r="BX405" s="526"/>
      <c r="BY405" s="526"/>
      <c r="BZ405" s="526"/>
      <c r="CA405" s="526"/>
      <c r="CB405" s="526"/>
      <c r="CC405" s="526"/>
      <c r="CD405" s="526"/>
      <c r="CE405" s="526"/>
      <c r="CF405" s="526"/>
      <c r="CG405" s="526"/>
      <c r="CH405" s="526"/>
      <c r="CI405" s="526"/>
    </row>
    <row r="406" spans="1:89" ht="18" customHeight="1">
      <c r="B406" s="332" t="s">
        <v>205</v>
      </c>
      <c r="AS406" s="526">
        <v>35998797.041666701</v>
      </c>
      <c r="AT406" s="526"/>
      <c r="AU406" s="526"/>
      <c r="AV406" s="526"/>
      <c r="AW406" s="526"/>
      <c r="AX406" s="526"/>
      <c r="AY406" s="526"/>
      <c r="AZ406" s="526"/>
      <c r="BA406" s="526"/>
      <c r="BB406" s="526"/>
      <c r="BC406" s="526"/>
      <c r="BD406" s="526"/>
      <c r="BE406" s="526"/>
      <c r="BF406" s="526"/>
      <c r="BG406" s="526"/>
      <c r="BH406" s="526"/>
      <c r="BI406" s="526"/>
      <c r="BJ406" s="526"/>
      <c r="BK406" s="526"/>
      <c r="BL406" s="526"/>
      <c r="BM406" s="526"/>
      <c r="BO406" s="526">
        <v>10222030</v>
      </c>
      <c r="BP406" s="526"/>
      <c r="BQ406" s="526"/>
      <c r="BR406" s="526"/>
      <c r="BS406" s="526"/>
      <c r="BT406" s="526"/>
      <c r="BU406" s="526"/>
      <c r="BV406" s="526"/>
      <c r="BW406" s="526"/>
      <c r="BX406" s="526"/>
      <c r="BY406" s="526"/>
      <c r="BZ406" s="526"/>
      <c r="CA406" s="526"/>
      <c r="CB406" s="526"/>
      <c r="CC406" s="526"/>
      <c r="CD406" s="526"/>
      <c r="CE406" s="526"/>
      <c r="CF406" s="526"/>
      <c r="CG406" s="526"/>
      <c r="CH406" s="526"/>
      <c r="CI406" s="526"/>
    </row>
    <row r="407" spans="1:89" ht="18" customHeight="1">
      <c r="B407" s="332" t="s">
        <v>222</v>
      </c>
      <c r="AS407" s="526">
        <v>405102873</v>
      </c>
      <c r="AT407" s="526"/>
      <c r="AU407" s="526"/>
      <c r="AV407" s="526"/>
      <c r="AW407" s="526"/>
      <c r="AX407" s="526"/>
      <c r="AY407" s="526"/>
      <c r="AZ407" s="526"/>
      <c r="BA407" s="526"/>
      <c r="BB407" s="526"/>
      <c r="BC407" s="526"/>
      <c r="BD407" s="526"/>
      <c r="BE407" s="526"/>
      <c r="BF407" s="526"/>
      <c r="BG407" s="526"/>
      <c r="BH407" s="526"/>
      <c r="BI407" s="526"/>
      <c r="BJ407" s="526"/>
      <c r="BK407" s="526"/>
      <c r="BL407" s="526"/>
      <c r="BM407" s="526"/>
      <c r="BO407" s="526">
        <v>479118591</v>
      </c>
      <c r="BP407" s="526"/>
      <c r="BQ407" s="526"/>
      <c r="BR407" s="526"/>
      <c r="BS407" s="526"/>
      <c r="BT407" s="526"/>
      <c r="BU407" s="526"/>
      <c r="BV407" s="526"/>
      <c r="BW407" s="526"/>
      <c r="BX407" s="526"/>
      <c r="BY407" s="526"/>
      <c r="BZ407" s="526"/>
      <c r="CA407" s="526"/>
      <c r="CB407" s="526"/>
      <c r="CC407" s="526"/>
      <c r="CD407" s="526"/>
      <c r="CE407" s="526"/>
      <c r="CF407" s="526"/>
      <c r="CG407" s="526"/>
      <c r="CH407" s="526"/>
      <c r="CI407" s="526"/>
    </row>
    <row r="408" spans="1:89" ht="18" customHeight="1">
      <c r="B408" s="332" t="s">
        <v>48</v>
      </c>
      <c r="AS408" s="526">
        <v>78707985.400000006</v>
      </c>
      <c r="AT408" s="526"/>
      <c r="AU408" s="526"/>
      <c r="AV408" s="526"/>
      <c r="AW408" s="526"/>
      <c r="AX408" s="526"/>
      <c r="AY408" s="526"/>
      <c r="AZ408" s="526"/>
      <c r="BA408" s="526"/>
      <c r="BB408" s="526"/>
      <c r="BC408" s="526"/>
      <c r="BD408" s="526"/>
      <c r="BE408" s="526"/>
      <c r="BF408" s="526"/>
      <c r="BG408" s="526"/>
      <c r="BH408" s="526"/>
      <c r="BI408" s="526"/>
      <c r="BJ408" s="526"/>
      <c r="BK408" s="526"/>
      <c r="BL408" s="526"/>
      <c r="BM408" s="526"/>
      <c r="BO408" s="526">
        <v>181092982</v>
      </c>
      <c r="BP408" s="526"/>
      <c r="BQ408" s="526"/>
      <c r="BR408" s="526"/>
      <c r="BS408" s="526"/>
      <c r="BT408" s="526"/>
      <c r="BU408" s="526"/>
      <c r="BV408" s="526"/>
      <c r="BW408" s="526"/>
      <c r="BX408" s="526"/>
      <c r="BY408" s="526"/>
      <c r="BZ408" s="526"/>
      <c r="CA408" s="526"/>
      <c r="CB408" s="526"/>
      <c r="CC408" s="526"/>
      <c r="CD408" s="526"/>
      <c r="CE408" s="526"/>
      <c r="CF408" s="526"/>
      <c r="CG408" s="526"/>
      <c r="CH408" s="526"/>
      <c r="CI408" s="526"/>
    </row>
    <row r="409" spans="1:89" ht="18" customHeight="1">
      <c r="B409" s="332" t="s">
        <v>379</v>
      </c>
      <c r="AS409" s="526">
        <v>153928092</v>
      </c>
      <c r="AT409" s="526"/>
      <c r="AU409" s="526"/>
      <c r="AV409" s="526"/>
      <c r="AW409" s="526"/>
      <c r="AX409" s="526"/>
      <c r="AY409" s="526"/>
      <c r="AZ409" s="526"/>
      <c r="BA409" s="526"/>
      <c r="BB409" s="526"/>
      <c r="BC409" s="526"/>
      <c r="BD409" s="526"/>
      <c r="BE409" s="526"/>
      <c r="BF409" s="526"/>
      <c r="BG409" s="526"/>
      <c r="BH409" s="526"/>
      <c r="BI409" s="526"/>
      <c r="BJ409" s="526"/>
      <c r="BK409" s="526"/>
      <c r="BL409" s="526"/>
      <c r="BM409" s="526"/>
      <c r="BO409" s="526">
        <v>231392643</v>
      </c>
      <c r="BP409" s="526"/>
      <c r="BQ409" s="526"/>
      <c r="BR409" s="526"/>
      <c r="BS409" s="526"/>
      <c r="BT409" s="526"/>
      <c r="BU409" s="526"/>
      <c r="BV409" s="526"/>
      <c r="BW409" s="526"/>
      <c r="BX409" s="526"/>
      <c r="BY409" s="526"/>
      <c r="BZ409" s="526"/>
      <c r="CA409" s="526"/>
      <c r="CB409" s="526"/>
      <c r="CC409" s="526"/>
      <c r="CD409" s="526"/>
      <c r="CE409" s="526"/>
      <c r="CF409" s="526"/>
      <c r="CG409" s="526"/>
      <c r="CH409" s="526"/>
      <c r="CI409" s="526"/>
    </row>
    <row r="410" spans="1:89" s="333" customFormat="1" ht="18" customHeight="1">
      <c r="B410" s="333" t="s">
        <v>194</v>
      </c>
      <c r="AS410" s="536">
        <v>2786428358.9897466</v>
      </c>
      <c r="AT410" s="536"/>
      <c r="AU410" s="536"/>
      <c r="AV410" s="536"/>
      <c r="AW410" s="536"/>
      <c r="AX410" s="536"/>
      <c r="AY410" s="536"/>
      <c r="AZ410" s="536"/>
      <c r="BA410" s="536"/>
      <c r="BB410" s="536"/>
      <c r="BC410" s="536"/>
      <c r="BD410" s="536"/>
      <c r="BE410" s="536"/>
      <c r="BF410" s="536"/>
      <c r="BG410" s="536"/>
      <c r="BH410" s="536"/>
      <c r="BI410" s="536"/>
      <c r="BJ410" s="536"/>
      <c r="BK410" s="536"/>
      <c r="BL410" s="536"/>
      <c r="BM410" s="536"/>
      <c r="BO410" s="536">
        <v>2487179628</v>
      </c>
      <c r="BP410" s="536"/>
      <c r="BQ410" s="536"/>
      <c r="BR410" s="536"/>
      <c r="BS410" s="536"/>
      <c r="BT410" s="536"/>
      <c r="BU410" s="536"/>
      <c r="BV410" s="536"/>
      <c r="BW410" s="536"/>
      <c r="BX410" s="536"/>
      <c r="BY410" s="536"/>
      <c r="BZ410" s="536"/>
      <c r="CA410" s="536"/>
      <c r="CB410" s="536"/>
      <c r="CC410" s="536"/>
      <c r="CD410" s="536"/>
      <c r="CE410" s="536"/>
      <c r="CF410" s="536"/>
      <c r="CG410" s="536"/>
      <c r="CH410" s="536"/>
      <c r="CI410" s="536"/>
      <c r="CJ410" s="366"/>
      <c r="CK410" s="366"/>
    </row>
    <row r="411" spans="1:89" ht="24" customHeight="1"/>
    <row r="412" spans="1:89" ht="39.950000000000003" customHeight="1">
      <c r="A412" s="120" t="s">
        <v>545</v>
      </c>
      <c r="B412" s="120" t="s">
        <v>49</v>
      </c>
      <c r="AS412" s="526" t="s">
        <v>649</v>
      </c>
      <c r="AT412" s="526"/>
      <c r="AU412" s="526"/>
      <c r="AV412" s="526"/>
      <c r="AW412" s="526"/>
      <c r="AX412" s="526"/>
      <c r="AY412" s="526"/>
      <c r="AZ412" s="526"/>
      <c r="BA412" s="526"/>
      <c r="BB412" s="526"/>
      <c r="BC412" s="526"/>
      <c r="BD412" s="526"/>
      <c r="BE412" s="526"/>
      <c r="BF412" s="526"/>
      <c r="BG412" s="526"/>
      <c r="BH412" s="526"/>
      <c r="BI412" s="526"/>
      <c r="BJ412" s="526"/>
      <c r="BK412" s="526"/>
      <c r="BL412" s="526"/>
      <c r="BM412" s="526"/>
      <c r="BO412" s="526" t="s">
        <v>650</v>
      </c>
      <c r="BP412" s="526"/>
      <c r="BQ412" s="526"/>
      <c r="BR412" s="526"/>
      <c r="BS412" s="526"/>
      <c r="BT412" s="526"/>
      <c r="BU412" s="526"/>
      <c r="BV412" s="526"/>
      <c r="BW412" s="526"/>
      <c r="BX412" s="526"/>
      <c r="BY412" s="526"/>
      <c r="BZ412" s="526"/>
      <c r="CA412" s="526"/>
      <c r="CB412" s="526"/>
      <c r="CC412" s="526"/>
      <c r="CD412" s="526"/>
      <c r="CE412" s="526"/>
      <c r="CF412" s="526"/>
      <c r="CG412" s="526"/>
      <c r="CH412" s="526"/>
      <c r="CI412" s="526"/>
    </row>
    <row r="413" spans="1:89" ht="6.75" customHeight="1">
      <c r="AS413" s="526"/>
      <c r="AT413" s="526"/>
      <c r="AU413" s="526"/>
      <c r="AV413" s="526"/>
      <c r="AW413" s="526"/>
      <c r="AX413" s="526"/>
      <c r="AY413" s="526"/>
      <c r="AZ413" s="526"/>
      <c r="BA413" s="526"/>
      <c r="BB413" s="526"/>
      <c r="BC413" s="526"/>
      <c r="BD413" s="526"/>
      <c r="BE413" s="526"/>
      <c r="BF413" s="526"/>
      <c r="BG413" s="526"/>
      <c r="BH413" s="526"/>
      <c r="BI413" s="526"/>
      <c r="BJ413" s="526"/>
      <c r="BK413" s="526"/>
      <c r="BL413" s="526"/>
      <c r="BM413" s="526"/>
      <c r="BO413" s="526"/>
      <c r="BP413" s="526"/>
      <c r="BQ413" s="526"/>
      <c r="BR413" s="526"/>
      <c r="BS413" s="526"/>
      <c r="BT413" s="526"/>
      <c r="BU413" s="526"/>
      <c r="BV413" s="526"/>
      <c r="BW413" s="526"/>
      <c r="BX413" s="526"/>
      <c r="BY413" s="526"/>
      <c r="BZ413" s="526"/>
      <c r="CA413" s="526"/>
      <c r="CB413" s="526"/>
      <c r="CC413" s="526"/>
      <c r="CD413" s="526"/>
      <c r="CE413" s="526"/>
      <c r="CF413" s="526"/>
      <c r="CG413" s="526"/>
      <c r="CH413" s="526"/>
      <c r="CI413" s="526"/>
    </row>
    <row r="414" spans="1:89" ht="18" customHeight="1">
      <c r="B414" s="332" t="s">
        <v>380</v>
      </c>
      <c r="AS414" s="526">
        <v>5196682363</v>
      </c>
      <c r="AT414" s="526"/>
      <c r="AU414" s="526"/>
      <c r="AV414" s="526"/>
      <c r="AW414" s="526"/>
      <c r="AX414" s="526"/>
      <c r="AY414" s="526"/>
      <c r="AZ414" s="526"/>
      <c r="BA414" s="526"/>
      <c r="BB414" s="526"/>
      <c r="BC414" s="526"/>
      <c r="BD414" s="526"/>
      <c r="BE414" s="526"/>
      <c r="BF414" s="526"/>
      <c r="BG414" s="526"/>
      <c r="BH414" s="526"/>
      <c r="BI414" s="526"/>
      <c r="BJ414" s="526"/>
      <c r="BK414" s="526"/>
      <c r="BL414" s="526"/>
      <c r="BM414" s="526"/>
      <c r="BO414" s="526">
        <v>5576346615</v>
      </c>
      <c r="BP414" s="526"/>
      <c r="BQ414" s="526"/>
      <c r="BR414" s="526"/>
      <c r="BS414" s="526"/>
      <c r="BT414" s="526"/>
      <c r="BU414" s="526"/>
      <c r="BV414" s="526"/>
      <c r="BW414" s="526"/>
      <c r="BX414" s="526"/>
      <c r="BY414" s="526"/>
      <c r="BZ414" s="526"/>
      <c r="CA414" s="526"/>
      <c r="CB414" s="526"/>
      <c r="CC414" s="526"/>
      <c r="CD414" s="526"/>
      <c r="CE414" s="526"/>
      <c r="CF414" s="526"/>
      <c r="CG414" s="526"/>
      <c r="CH414" s="526"/>
      <c r="CI414" s="526"/>
    </row>
    <row r="415" spans="1:89" ht="18" customHeight="1">
      <c r="B415" s="332" t="s">
        <v>50</v>
      </c>
      <c r="AS415" s="526">
        <v>179086182</v>
      </c>
      <c r="AT415" s="526"/>
      <c r="AU415" s="526"/>
      <c r="AV415" s="526"/>
      <c r="AW415" s="526"/>
      <c r="AX415" s="526"/>
      <c r="AY415" s="526"/>
      <c r="AZ415" s="526"/>
      <c r="BA415" s="526"/>
      <c r="BB415" s="526"/>
      <c r="BC415" s="526"/>
      <c r="BD415" s="526"/>
      <c r="BE415" s="526"/>
      <c r="BF415" s="526"/>
      <c r="BG415" s="526"/>
      <c r="BH415" s="526"/>
      <c r="BI415" s="526"/>
      <c r="BJ415" s="526"/>
      <c r="BK415" s="526"/>
      <c r="BL415" s="526"/>
      <c r="BM415" s="526"/>
      <c r="BO415" s="526">
        <v>183597916</v>
      </c>
      <c r="BP415" s="526"/>
      <c r="BQ415" s="526"/>
      <c r="BR415" s="526"/>
      <c r="BS415" s="526"/>
      <c r="BT415" s="526"/>
      <c r="BU415" s="526"/>
      <c r="BV415" s="526"/>
      <c r="BW415" s="526"/>
      <c r="BX415" s="526"/>
      <c r="BY415" s="526"/>
      <c r="BZ415" s="526"/>
      <c r="CA415" s="526"/>
      <c r="CB415" s="526"/>
      <c r="CC415" s="526"/>
      <c r="CD415" s="526"/>
      <c r="CE415" s="526"/>
      <c r="CF415" s="526"/>
      <c r="CG415" s="526"/>
      <c r="CH415" s="526"/>
      <c r="CI415" s="526"/>
    </row>
    <row r="416" spans="1:89" ht="18" customHeight="1">
      <c r="B416" s="332" t="s">
        <v>51</v>
      </c>
      <c r="AS416" s="526">
        <v>264755796</v>
      </c>
      <c r="AT416" s="526"/>
      <c r="AU416" s="526"/>
      <c r="AV416" s="526"/>
      <c r="AW416" s="526"/>
      <c r="AX416" s="526"/>
      <c r="AY416" s="526"/>
      <c r="AZ416" s="526"/>
      <c r="BA416" s="526"/>
      <c r="BB416" s="526"/>
      <c r="BC416" s="526"/>
      <c r="BD416" s="526"/>
      <c r="BE416" s="526"/>
      <c r="BF416" s="526"/>
      <c r="BG416" s="526"/>
      <c r="BH416" s="526"/>
      <c r="BI416" s="526"/>
      <c r="BJ416" s="526"/>
      <c r="BK416" s="526"/>
      <c r="BL416" s="526"/>
      <c r="BM416" s="526"/>
      <c r="BO416" s="526">
        <v>160657649</v>
      </c>
      <c r="BP416" s="526"/>
      <c r="BQ416" s="526"/>
      <c r="BR416" s="526"/>
      <c r="BS416" s="526"/>
      <c r="BT416" s="526"/>
      <c r="BU416" s="526"/>
      <c r="BV416" s="526"/>
      <c r="BW416" s="526"/>
      <c r="BX416" s="526"/>
      <c r="BY416" s="526"/>
      <c r="BZ416" s="526"/>
      <c r="CA416" s="526"/>
      <c r="CB416" s="526"/>
      <c r="CC416" s="526"/>
      <c r="CD416" s="526"/>
      <c r="CE416" s="526"/>
      <c r="CF416" s="526"/>
      <c r="CG416" s="526"/>
      <c r="CH416" s="526"/>
      <c r="CI416" s="526"/>
    </row>
    <row r="417" spans="1:89" ht="18" customHeight="1">
      <c r="B417" s="332" t="s">
        <v>222</v>
      </c>
      <c r="AS417" s="526">
        <v>1566754129</v>
      </c>
      <c r="AT417" s="526"/>
      <c r="AU417" s="526"/>
      <c r="AV417" s="526"/>
      <c r="AW417" s="526"/>
      <c r="AX417" s="526"/>
      <c r="AY417" s="526"/>
      <c r="AZ417" s="526"/>
      <c r="BA417" s="526"/>
      <c r="BB417" s="526"/>
      <c r="BC417" s="526"/>
      <c r="BD417" s="526"/>
      <c r="BE417" s="526"/>
      <c r="BF417" s="526"/>
      <c r="BG417" s="526"/>
      <c r="BH417" s="526"/>
      <c r="BI417" s="526"/>
      <c r="BJ417" s="526"/>
      <c r="BK417" s="526"/>
      <c r="BL417" s="526"/>
      <c r="BM417" s="526"/>
      <c r="BO417" s="526">
        <v>1567701425</v>
      </c>
      <c r="BP417" s="526"/>
      <c r="BQ417" s="526"/>
      <c r="BR417" s="526"/>
      <c r="BS417" s="526"/>
      <c r="BT417" s="526"/>
      <c r="BU417" s="526"/>
      <c r="BV417" s="526"/>
      <c r="BW417" s="526"/>
      <c r="BX417" s="526"/>
      <c r="BY417" s="526"/>
      <c r="BZ417" s="526"/>
      <c r="CA417" s="526"/>
      <c r="CB417" s="526"/>
      <c r="CC417" s="526"/>
      <c r="CD417" s="526"/>
      <c r="CE417" s="526"/>
      <c r="CF417" s="526"/>
      <c r="CG417" s="526"/>
      <c r="CH417" s="526"/>
      <c r="CI417" s="526"/>
    </row>
    <row r="418" spans="1:89" ht="18" customHeight="1">
      <c r="B418" s="332" t="s">
        <v>52</v>
      </c>
      <c r="AS418" s="526">
        <v>236904661</v>
      </c>
      <c r="AT418" s="526"/>
      <c r="AU418" s="526"/>
      <c r="AV418" s="526"/>
      <c r="AW418" s="526"/>
      <c r="AX418" s="526"/>
      <c r="AY418" s="526"/>
      <c r="AZ418" s="526"/>
      <c r="BA418" s="526"/>
      <c r="BB418" s="526"/>
      <c r="BC418" s="526"/>
      <c r="BD418" s="526"/>
      <c r="BE418" s="526"/>
      <c r="BF418" s="526"/>
      <c r="BG418" s="526"/>
      <c r="BH418" s="526"/>
      <c r="BI418" s="526"/>
      <c r="BJ418" s="526"/>
      <c r="BK418" s="526"/>
      <c r="BL418" s="526"/>
      <c r="BM418" s="526"/>
      <c r="BO418" s="526">
        <v>139720216</v>
      </c>
      <c r="BP418" s="526"/>
      <c r="BQ418" s="526"/>
      <c r="BR418" s="526"/>
      <c r="BS418" s="526"/>
      <c r="BT418" s="526"/>
      <c r="BU418" s="526"/>
      <c r="BV418" s="526"/>
      <c r="BW418" s="526"/>
      <c r="BX418" s="526"/>
      <c r="BY418" s="526"/>
      <c r="BZ418" s="526"/>
      <c r="CA418" s="526"/>
      <c r="CB418" s="526"/>
      <c r="CC418" s="526"/>
      <c r="CD418" s="526"/>
      <c r="CE418" s="526"/>
      <c r="CF418" s="526"/>
      <c r="CG418" s="526"/>
      <c r="CH418" s="526"/>
      <c r="CI418" s="526"/>
    </row>
    <row r="419" spans="1:89" ht="18" customHeight="1">
      <c r="B419" s="332" t="s">
        <v>381</v>
      </c>
      <c r="AS419" s="526">
        <v>113481480</v>
      </c>
      <c r="AT419" s="526"/>
      <c r="AU419" s="526"/>
      <c r="AV419" s="526"/>
      <c r="AW419" s="526"/>
      <c r="AX419" s="526"/>
      <c r="AY419" s="526"/>
      <c r="AZ419" s="526"/>
      <c r="BA419" s="526"/>
      <c r="BB419" s="526"/>
      <c r="BC419" s="526"/>
      <c r="BD419" s="526"/>
      <c r="BE419" s="526"/>
      <c r="BF419" s="526"/>
      <c r="BG419" s="526"/>
      <c r="BH419" s="526"/>
      <c r="BI419" s="526"/>
      <c r="BJ419" s="526"/>
      <c r="BK419" s="526"/>
      <c r="BL419" s="526"/>
      <c r="BM419" s="526"/>
      <c r="BO419" s="526">
        <v>-293758121</v>
      </c>
      <c r="BP419" s="526"/>
      <c r="BQ419" s="526"/>
      <c r="BR419" s="526"/>
      <c r="BS419" s="526"/>
      <c r="BT419" s="526"/>
      <c r="BU419" s="526"/>
      <c r="BV419" s="526"/>
      <c r="BW419" s="526"/>
      <c r="BX419" s="526"/>
      <c r="BY419" s="526"/>
      <c r="BZ419" s="526"/>
      <c r="CA419" s="526"/>
      <c r="CB419" s="526"/>
      <c r="CC419" s="526"/>
      <c r="CD419" s="526"/>
      <c r="CE419" s="526"/>
      <c r="CF419" s="526"/>
      <c r="CG419" s="526"/>
      <c r="CH419" s="526"/>
      <c r="CI419" s="526"/>
    </row>
    <row r="420" spans="1:89" ht="18" customHeight="1">
      <c r="B420" s="332" t="s">
        <v>48</v>
      </c>
      <c r="AS420" s="526">
        <v>429757950</v>
      </c>
      <c r="AT420" s="526"/>
      <c r="AU420" s="526"/>
      <c r="AV420" s="526"/>
      <c r="AW420" s="526"/>
      <c r="AX420" s="526"/>
      <c r="AY420" s="526"/>
      <c r="AZ420" s="526"/>
      <c r="BA420" s="526"/>
      <c r="BB420" s="526"/>
      <c r="BC420" s="526"/>
      <c r="BD420" s="526"/>
      <c r="BE420" s="526"/>
      <c r="BF420" s="526"/>
      <c r="BG420" s="526"/>
      <c r="BH420" s="526"/>
      <c r="BI420" s="526"/>
      <c r="BJ420" s="526"/>
      <c r="BK420" s="526"/>
      <c r="BL420" s="526"/>
      <c r="BM420" s="526"/>
      <c r="BO420" s="526">
        <v>660138612</v>
      </c>
      <c r="BP420" s="526"/>
      <c r="BQ420" s="526"/>
      <c r="BR420" s="526"/>
      <c r="BS420" s="526"/>
      <c r="BT420" s="526"/>
      <c r="BU420" s="526"/>
      <c r="BV420" s="526"/>
      <c r="BW420" s="526"/>
      <c r="BX420" s="526"/>
      <c r="BY420" s="526"/>
      <c r="BZ420" s="526"/>
      <c r="CA420" s="526"/>
      <c r="CB420" s="526"/>
      <c r="CC420" s="526"/>
      <c r="CD420" s="526"/>
      <c r="CE420" s="526"/>
      <c r="CF420" s="526"/>
      <c r="CG420" s="526"/>
      <c r="CH420" s="526"/>
      <c r="CI420" s="526"/>
    </row>
    <row r="421" spans="1:89" ht="18" customHeight="1">
      <c r="B421" s="332" t="s">
        <v>379</v>
      </c>
      <c r="AS421" s="526">
        <v>603591854</v>
      </c>
      <c r="AT421" s="526"/>
      <c r="AU421" s="526"/>
      <c r="AV421" s="526"/>
      <c r="AW421" s="526"/>
      <c r="AX421" s="526"/>
      <c r="AY421" s="526"/>
      <c r="AZ421" s="526"/>
      <c r="BA421" s="526"/>
      <c r="BB421" s="526"/>
      <c r="BC421" s="526"/>
      <c r="BD421" s="526"/>
      <c r="BE421" s="526"/>
      <c r="BF421" s="526"/>
      <c r="BG421" s="526"/>
      <c r="BH421" s="526"/>
      <c r="BI421" s="526"/>
      <c r="BJ421" s="526"/>
      <c r="BK421" s="526"/>
      <c r="BL421" s="526"/>
      <c r="BM421" s="526"/>
      <c r="BO421" s="526">
        <v>765799350</v>
      </c>
      <c r="BP421" s="526"/>
      <c r="BQ421" s="526"/>
      <c r="BR421" s="526"/>
      <c r="BS421" s="526"/>
      <c r="BT421" s="526"/>
      <c r="BU421" s="526"/>
      <c r="BV421" s="526"/>
      <c r="BW421" s="526"/>
      <c r="BX421" s="526"/>
      <c r="BY421" s="526"/>
      <c r="BZ421" s="526"/>
      <c r="CA421" s="526"/>
      <c r="CB421" s="526"/>
      <c r="CC421" s="526"/>
      <c r="CD421" s="526"/>
      <c r="CE421" s="526"/>
      <c r="CF421" s="526"/>
      <c r="CG421" s="526"/>
      <c r="CH421" s="526"/>
      <c r="CI421" s="526"/>
    </row>
    <row r="422" spans="1:89" s="333" customFormat="1" ht="18" customHeight="1">
      <c r="B422" s="333" t="s">
        <v>194</v>
      </c>
      <c r="AS422" s="536">
        <v>8591014415</v>
      </c>
      <c r="AT422" s="536"/>
      <c r="AU422" s="536"/>
      <c r="AV422" s="536"/>
      <c r="AW422" s="536"/>
      <c r="AX422" s="536"/>
      <c r="AY422" s="536"/>
      <c r="AZ422" s="536"/>
      <c r="BA422" s="536"/>
      <c r="BB422" s="536"/>
      <c r="BC422" s="536"/>
      <c r="BD422" s="536"/>
      <c r="BE422" s="536"/>
      <c r="BF422" s="536"/>
      <c r="BG422" s="536"/>
      <c r="BH422" s="536"/>
      <c r="BI422" s="536"/>
      <c r="BJ422" s="536"/>
      <c r="BK422" s="536"/>
      <c r="BL422" s="536"/>
      <c r="BM422" s="536"/>
      <c r="BO422" s="536">
        <v>8760203662</v>
      </c>
      <c r="BP422" s="536"/>
      <c r="BQ422" s="536"/>
      <c r="BR422" s="536"/>
      <c r="BS422" s="536"/>
      <c r="BT422" s="536"/>
      <c r="BU422" s="536"/>
      <c r="BV422" s="536"/>
      <c r="BW422" s="536"/>
      <c r="BX422" s="536"/>
      <c r="BY422" s="536"/>
      <c r="BZ422" s="536"/>
      <c r="CA422" s="536"/>
      <c r="CB422" s="536"/>
      <c r="CC422" s="536"/>
      <c r="CD422" s="536"/>
      <c r="CE422" s="536"/>
      <c r="CF422" s="536"/>
      <c r="CG422" s="536"/>
      <c r="CH422" s="536"/>
      <c r="CI422" s="536"/>
      <c r="CJ422" s="366"/>
      <c r="CK422" s="366"/>
    </row>
    <row r="423" spans="1:89" ht="24" customHeight="1"/>
    <row r="424" spans="1:89" ht="39.950000000000003" customHeight="1">
      <c r="A424" s="120" t="s">
        <v>547</v>
      </c>
      <c r="B424" s="120" t="s">
        <v>53</v>
      </c>
      <c r="AS424" s="526" t="s">
        <v>649</v>
      </c>
      <c r="AT424" s="526"/>
      <c r="AU424" s="526"/>
      <c r="AV424" s="526"/>
      <c r="AW424" s="526"/>
      <c r="AX424" s="526"/>
      <c r="AY424" s="526"/>
      <c r="AZ424" s="526"/>
      <c r="BA424" s="526"/>
      <c r="BB424" s="526"/>
      <c r="BC424" s="526"/>
      <c r="BD424" s="526"/>
      <c r="BE424" s="526"/>
      <c r="BF424" s="526"/>
      <c r="BG424" s="526"/>
      <c r="BH424" s="526"/>
      <c r="BI424" s="526"/>
      <c r="BJ424" s="526"/>
      <c r="BK424" s="526"/>
      <c r="BL424" s="526"/>
      <c r="BM424" s="526"/>
      <c r="BO424" s="526" t="s">
        <v>650</v>
      </c>
      <c r="BP424" s="526"/>
      <c r="BQ424" s="526"/>
      <c r="BR424" s="526"/>
      <c r="BS424" s="526"/>
      <c r="BT424" s="526"/>
      <c r="BU424" s="526"/>
      <c r="BV424" s="526"/>
      <c r="BW424" s="526"/>
      <c r="BX424" s="526"/>
      <c r="BY424" s="526"/>
      <c r="BZ424" s="526"/>
      <c r="CA424" s="526"/>
      <c r="CB424" s="526"/>
      <c r="CC424" s="526"/>
      <c r="CD424" s="526"/>
      <c r="CE424" s="526"/>
      <c r="CF424" s="526"/>
      <c r="CG424" s="526"/>
      <c r="CH424" s="526"/>
      <c r="CI424" s="526"/>
    </row>
    <row r="425" spans="1:89" ht="6.75" customHeight="1">
      <c r="AS425" s="526"/>
      <c r="AT425" s="526"/>
      <c r="AU425" s="526"/>
      <c r="AV425" s="526"/>
      <c r="AW425" s="526"/>
      <c r="AX425" s="526"/>
      <c r="AY425" s="526"/>
      <c r="AZ425" s="526"/>
      <c r="BA425" s="526"/>
      <c r="BB425" s="526"/>
      <c r="BC425" s="526"/>
      <c r="BD425" s="526"/>
      <c r="BE425" s="526"/>
      <c r="BF425" s="526"/>
      <c r="BG425" s="526"/>
      <c r="BH425" s="526"/>
      <c r="BI425" s="526"/>
      <c r="BJ425" s="526"/>
      <c r="BK425" s="526"/>
      <c r="BL425" s="526"/>
      <c r="BM425" s="526"/>
      <c r="BO425" s="526"/>
      <c r="BP425" s="526"/>
      <c r="BQ425" s="526"/>
      <c r="BR425" s="526"/>
      <c r="BS425" s="526"/>
      <c r="BT425" s="526"/>
      <c r="BU425" s="526"/>
      <c r="BV425" s="526"/>
      <c r="BW425" s="526"/>
      <c r="BX425" s="526"/>
      <c r="BY425" s="526"/>
      <c r="BZ425" s="526"/>
      <c r="CA425" s="526"/>
      <c r="CB425" s="526"/>
      <c r="CC425" s="526"/>
      <c r="CD425" s="526"/>
      <c r="CE425" s="526"/>
      <c r="CF425" s="526"/>
      <c r="CG425" s="526"/>
      <c r="CH425" s="526"/>
      <c r="CI425" s="526"/>
    </row>
    <row r="426" spans="1:89" ht="18" customHeight="1">
      <c r="B426" s="332" t="s">
        <v>654</v>
      </c>
      <c r="AS426" s="526">
        <v>1616363636</v>
      </c>
      <c r="AT426" s="526"/>
      <c r="AU426" s="526"/>
      <c r="AV426" s="526"/>
      <c r="AW426" s="526"/>
      <c r="AX426" s="526"/>
      <c r="AY426" s="526"/>
      <c r="AZ426" s="526"/>
      <c r="BA426" s="526"/>
      <c r="BB426" s="526"/>
      <c r="BC426" s="526"/>
      <c r="BD426" s="526"/>
      <c r="BE426" s="526"/>
      <c r="BF426" s="526"/>
      <c r="BG426" s="526"/>
      <c r="BH426" s="526"/>
      <c r="BI426" s="526"/>
      <c r="BJ426" s="526"/>
      <c r="BK426" s="526"/>
      <c r="BL426" s="526"/>
      <c r="BM426" s="526"/>
      <c r="BO426" s="526">
        <v>340909091</v>
      </c>
      <c r="BP426" s="526"/>
      <c r="BQ426" s="526"/>
      <c r="BR426" s="526"/>
      <c r="BS426" s="526"/>
      <c r="BT426" s="526"/>
      <c r="BU426" s="526"/>
      <c r="BV426" s="526"/>
      <c r="BW426" s="526"/>
      <c r="BX426" s="526"/>
      <c r="BY426" s="526"/>
      <c r="BZ426" s="526"/>
      <c r="CA426" s="526"/>
      <c r="CB426" s="526"/>
      <c r="CC426" s="526"/>
      <c r="CD426" s="526"/>
      <c r="CE426" s="526"/>
      <c r="CF426" s="526"/>
      <c r="CG426" s="526"/>
      <c r="CH426" s="526"/>
      <c r="CI426" s="526"/>
    </row>
    <row r="427" spans="1:89" ht="18" customHeight="1">
      <c r="B427" s="332" t="s">
        <v>382</v>
      </c>
      <c r="AS427" s="526">
        <v>0</v>
      </c>
      <c r="AT427" s="526"/>
      <c r="AU427" s="526"/>
      <c r="AV427" s="526"/>
      <c r="AW427" s="526"/>
      <c r="AX427" s="526"/>
      <c r="AY427" s="526"/>
      <c r="AZ427" s="526"/>
      <c r="BA427" s="526"/>
      <c r="BB427" s="526"/>
      <c r="BC427" s="526"/>
      <c r="BD427" s="526"/>
      <c r="BE427" s="526"/>
      <c r="BF427" s="526"/>
      <c r="BG427" s="526"/>
      <c r="BH427" s="526"/>
      <c r="BI427" s="526"/>
      <c r="BJ427" s="526"/>
      <c r="BK427" s="526"/>
      <c r="BL427" s="526"/>
      <c r="BM427" s="526"/>
      <c r="BO427" s="526">
        <v>1329741261</v>
      </c>
      <c r="BP427" s="526"/>
      <c r="BQ427" s="526"/>
      <c r="BR427" s="526"/>
      <c r="BS427" s="526"/>
      <c r="BT427" s="526"/>
      <c r="BU427" s="526"/>
      <c r="BV427" s="526"/>
      <c r="BW427" s="526"/>
      <c r="BX427" s="526"/>
      <c r="BY427" s="526"/>
      <c r="BZ427" s="526"/>
      <c r="CA427" s="526"/>
      <c r="CB427" s="526"/>
      <c r="CC427" s="526"/>
      <c r="CD427" s="526"/>
      <c r="CE427" s="526"/>
      <c r="CF427" s="526"/>
      <c r="CG427" s="526"/>
      <c r="CH427" s="526"/>
      <c r="CI427" s="526"/>
    </row>
    <row r="428" spans="1:89" ht="18" customHeight="1">
      <c r="B428" s="332" t="s">
        <v>383</v>
      </c>
      <c r="AS428" s="526">
        <v>0</v>
      </c>
      <c r="AT428" s="526"/>
      <c r="AU428" s="526"/>
      <c r="AV428" s="526"/>
      <c r="AW428" s="526"/>
      <c r="AX428" s="526"/>
      <c r="AY428" s="526"/>
      <c r="AZ428" s="526"/>
      <c r="BA428" s="526"/>
      <c r="BB428" s="526"/>
      <c r="BC428" s="526"/>
      <c r="BD428" s="526"/>
      <c r="BE428" s="526"/>
      <c r="BF428" s="526"/>
      <c r="BG428" s="526"/>
      <c r="BH428" s="526"/>
      <c r="BI428" s="526"/>
      <c r="BJ428" s="526"/>
      <c r="BK428" s="526"/>
      <c r="BL428" s="526"/>
      <c r="BM428" s="526"/>
      <c r="BO428" s="526">
        <v>88440000</v>
      </c>
      <c r="BP428" s="526"/>
      <c r="BQ428" s="526"/>
      <c r="BR428" s="526"/>
      <c r="BS428" s="526"/>
      <c r="BT428" s="526"/>
      <c r="BU428" s="526"/>
      <c r="BV428" s="526"/>
      <c r="BW428" s="526"/>
      <c r="BX428" s="526"/>
      <c r="BY428" s="526"/>
      <c r="BZ428" s="526"/>
      <c r="CA428" s="526"/>
      <c r="CB428" s="526"/>
      <c r="CC428" s="526"/>
      <c r="CD428" s="526"/>
      <c r="CE428" s="526"/>
      <c r="CF428" s="526"/>
      <c r="CG428" s="526"/>
      <c r="CH428" s="526"/>
      <c r="CI428" s="526"/>
    </row>
    <row r="429" spans="1:89" ht="18" customHeight="1">
      <c r="B429" s="332" t="s">
        <v>546</v>
      </c>
      <c r="AS429" s="526">
        <v>55636205</v>
      </c>
      <c r="AT429" s="526"/>
      <c r="AU429" s="526"/>
      <c r="AV429" s="526"/>
      <c r="AW429" s="526"/>
      <c r="AX429" s="526"/>
      <c r="AY429" s="526"/>
      <c r="AZ429" s="526"/>
      <c r="BA429" s="526"/>
      <c r="BB429" s="526"/>
      <c r="BC429" s="526"/>
      <c r="BD429" s="526"/>
      <c r="BE429" s="526"/>
      <c r="BF429" s="526"/>
      <c r="BG429" s="526"/>
      <c r="BH429" s="526"/>
      <c r="BI429" s="526"/>
      <c r="BJ429" s="526"/>
      <c r="BK429" s="526"/>
      <c r="BL429" s="526"/>
      <c r="BM429" s="526"/>
      <c r="BO429" s="526">
        <v>10865430</v>
      </c>
      <c r="BP429" s="526"/>
      <c r="BQ429" s="526"/>
      <c r="BR429" s="526"/>
      <c r="BS429" s="526"/>
      <c r="BT429" s="526"/>
      <c r="BU429" s="526"/>
      <c r="BV429" s="526"/>
      <c r="BW429" s="526"/>
      <c r="BX429" s="526"/>
      <c r="BY429" s="526"/>
      <c r="BZ429" s="526"/>
      <c r="CA429" s="526"/>
      <c r="CB429" s="526"/>
      <c r="CC429" s="526"/>
      <c r="CD429" s="526"/>
      <c r="CE429" s="526"/>
      <c r="CF429" s="526"/>
      <c r="CG429" s="526"/>
      <c r="CH429" s="526"/>
      <c r="CI429" s="526"/>
    </row>
    <row r="430" spans="1:89" s="333" customFormat="1" ht="18" customHeight="1">
      <c r="B430" s="333" t="s">
        <v>194</v>
      </c>
      <c r="AS430" s="536">
        <v>1671999841</v>
      </c>
      <c r="AT430" s="536"/>
      <c r="AU430" s="536"/>
      <c r="AV430" s="536"/>
      <c r="AW430" s="536"/>
      <c r="AX430" s="536"/>
      <c r="AY430" s="536"/>
      <c r="AZ430" s="536"/>
      <c r="BA430" s="536"/>
      <c r="BB430" s="536"/>
      <c r="BC430" s="536"/>
      <c r="BD430" s="536"/>
      <c r="BE430" s="536"/>
      <c r="BF430" s="536"/>
      <c r="BG430" s="536"/>
      <c r="BH430" s="536"/>
      <c r="BI430" s="536"/>
      <c r="BJ430" s="536"/>
      <c r="BK430" s="536"/>
      <c r="BL430" s="536"/>
      <c r="BM430" s="536"/>
      <c r="BO430" s="536">
        <v>1769955782</v>
      </c>
      <c r="BP430" s="536"/>
      <c r="BQ430" s="536"/>
      <c r="BR430" s="536"/>
      <c r="BS430" s="536"/>
      <c r="BT430" s="536"/>
      <c r="BU430" s="536"/>
      <c r="BV430" s="536"/>
      <c r="BW430" s="536"/>
      <c r="BX430" s="536"/>
      <c r="BY430" s="536"/>
      <c r="BZ430" s="536"/>
      <c r="CA430" s="536"/>
      <c r="CB430" s="536"/>
      <c r="CC430" s="536"/>
      <c r="CD430" s="536"/>
      <c r="CE430" s="536"/>
      <c r="CF430" s="536"/>
      <c r="CG430" s="536"/>
      <c r="CH430" s="536"/>
      <c r="CI430" s="536"/>
      <c r="CJ430" s="366"/>
      <c r="CK430" s="366"/>
    </row>
    <row r="431" spans="1:89" ht="12.75"/>
    <row r="432" spans="1:89" ht="39.950000000000003" customHeight="1">
      <c r="A432" s="120" t="s">
        <v>549</v>
      </c>
      <c r="B432" s="120" t="s">
        <v>44</v>
      </c>
      <c r="AS432" s="526" t="s">
        <v>649</v>
      </c>
      <c r="AT432" s="526"/>
      <c r="AU432" s="526"/>
      <c r="AV432" s="526"/>
      <c r="AW432" s="526"/>
      <c r="AX432" s="526"/>
      <c r="AY432" s="526"/>
      <c r="AZ432" s="526"/>
      <c r="BA432" s="526"/>
      <c r="BB432" s="526"/>
      <c r="BC432" s="526"/>
      <c r="BD432" s="526"/>
      <c r="BE432" s="526"/>
      <c r="BF432" s="526"/>
      <c r="BG432" s="526"/>
      <c r="BH432" s="526"/>
      <c r="BI432" s="526"/>
      <c r="BJ432" s="526"/>
      <c r="BK432" s="526"/>
      <c r="BL432" s="526"/>
      <c r="BM432" s="526"/>
      <c r="BO432" s="526" t="s">
        <v>650</v>
      </c>
      <c r="BP432" s="526"/>
      <c r="BQ432" s="526"/>
      <c r="BR432" s="526"/>
      <c r="BS432" s="526"/>
      <c r="BT432" s="526"/>
      <c r="BU432" s="526"/>
      <c r="BV432" s="526"/>
      <c r="BW432" s="526"/>
      <c r="BX432" s="526"/>
      <c r="BY432" s="526"/>
      <c r="BZ432" s="526"/>
      <c r="CA432" s="526"/>
      <c r="CB432" s="526"/>
      <c r="CC432" s="526"/>
      <c r="CD432" s="526"/>
      <c r="CE432" s="526"/>
      <c r="CF432" s="526"/>
      <c r="CG432" s="526"/>
      <c r="CH432" s="526"/>
      <c r="CI432" s="526"/>
    </row>
    <row r="433" spans="1:89" ht="6.75" customHeight="1">
      <c r="AS433" s="526"/>
      <c r="AT433" s="526"/>
      <c r="AU433" s="526"/>
      <c r="AV433" s="526"/>
      <c r="AW433" s="526"/>
      <c r="AX433" s="526"/>
      <c r="AY433" s="526"/>
      <c r="AZ433" s="526"/>
      <c r="BA433" s="526"/>
      <c r="BB433" s="526"/>
      <c r="BC433" s="526"/>
      <c r="BD433" s="526"/>
      <c r="BE433" s="526"/>
      <c r="BF433" s="526"/>
      <c r="BG433" s="526"/>
      <c r="BH433" s="526"/>
      <c r="BI433" s="526"/>
      <c r="BJ433" s="526"/>
      <c r="BK433" s="526"/>
      <c r="BL433" s="526"/>
      <c r="BM433" s="526"/>
      <c r="BO433" s="526"/>
      <c r="BP433" s="526"/>
      <c r="BQ433" s="526"/>
      <c r="BR433" s="526"/>
      <c r="BS433" s="526"/>
      <c r="BT433" s="526"/>
      <c r="BU433" s="526"/>
      <c r="BV433" s="526"/>
      <c r="BW433" s="526"/>
      <c r="BX433" s="526"/>
      <c r="BY433" s="526"/>
      <c r="BZ433" s="526"/>
      <c r="CA433" s="526"/>
      <c r="CB433" s="526"/>
      <c r="CC433" s="526"/>
      <c r="CD433" s="526"/>
      <c r="CE433" s="526"/>
      <c r="CF433" s="526"/>
      <c r="CG433" s="526"/>
      <c r="CH433" s="526"/>
      <c r="CI433" s="526"/>
    </row>
    <row r="434" spans="1:89" ht="18" customHeight="1">
      <c r="B434" s="332" t="s">
        <v>655</v>
      </c>
      <c r="AS434" s="526">
        <v>2263793126</v>
      </c>
      <c r="AT434" s="526"/>
      <c r="AU434" s="526"/>
      <c r="AV434" s="526"/>
      <c r="AW434" s="526"/>
      <c r="AX434" s="526"/>
      <c r="AY434" s="526"/>
      <c r="AZ434" s="526"/>
      <c r="BA434" s="526"/>
      <c r="BB434" s="526"/>
      <c r="BC434" s="526"/>
      <c r="BD434" s="526"/>
      <c r="BE434" s="526"/>
      <c r="BF434" s="526"/>
      <c r="BG434" s="526"/>
      <c r="BH434" s="526"/>
      <c r="BI434" s="526"/>
      <c r="BJ434" s="526"/>
      <c r="BK434" s="526"/>
      <c r="BL434" s="526"/>
      <c r="BM434" s="526"/>
      <c r="BO434" s="526">
        <v>215983818</v>
      </c>
      <c r="BP434" s="526"/>
      <c r="BQ434" s="526"/>
      <c r="BR434" s="526"/>
      <c r="BS434" s="526"/>
      <c r="BT434" s="526"/>
      <c r="BU434" s="526"/>
      <c r="BV434" s="526"/>
      <c r="BW434" s="526"/>
      <c r="BX434" s="526"/>
      <c r="BY434" s="526"/>
      <c r="BZ434" s="526"/>
      <c r="CA434" s="526"/>
      <c r="CB434" s="526"/>
      <c r="CC434" s="526"/>
      <c r="CD434" s="526"/>
      <c r="CE434" s="526"/>
      <c r="CF434" s="526"/>
      <c r="CG434" s="526"/>
      <c r="CH434" s="526"/>
      <c r="CI434" s="526"/>
      <c r="CJ434" s="391"/>
    </row>
    <row r="435" spans="1:89" ht="18" customHeight="1">
      <c r="B435" s="332" t="s">
        <v>548</v>
      </c>
      <c r="AS435" s="526">
        <v>1271457896</v>
      </c>
      <c r="AT435" s="526"/>
      <c r="AU435" s="526"/>
      <c r="AV435" s="526"/>
      <c r="AW435" s="526"/>
      <c r="AX435" s="526"/>
      <c r="AY435" s="526"/>
      <c r="AZ435" s="526"/>
      <c r="BA435" s="526"/>
      <c r="BB435" s="526"/>
      <c r="BC435" s="526"/>
      <c r="BD435" s="526"/>
      <c r="BE435" s="526"/>
      <c r="BF435" s="526"/>
      <c r="BG435" s="526"/>
      <c r="BH435" s="526"/>
      <c r="BI435" s="526"/>
      <c r="BJ435" s="526"/>
      <c r="BK435" s="526"/>
      <c r="BL435" s="526"/>
      <c r="BM435" s="526"/>
      <c r="BO435" s="526">
        <v>482824807</v>
      </c>
      <c r="BP435" s="526"/>
      <c r="BQ435" s="526"/>
      <c r="BR435" s="526"/>
      <c r="BS435" s="526"/>
      <c r="BT435" s="526"/>
      <c r="BU435" s="526"/>
      <c r="BV435" s="526"/>
      <c r="BW435" s="526"/>
      <c r="BX435" s="526"/>
      <c r="BY435" s="526"/>
      <c r="BZ435" s="526"/>
      <c r="CA435" s="526"/>
      <c r="CB435" s="526"/>
      <c r="CC435" s="526"/>
      <c r="CD435" s="526"/>
      <c r="CE435" s="526"/>
      <c r="CF435" s="526"/>
      <c r="CG435" s="526"/>
      <c r="CH435" s="526"/>
      <c r="CI435" s="526"/>
    </row>
    <row r="436" spans="1:89" s="333" customFormat="1" ht="18" customHeight="1">
      <c r="B436" s="333" t="s">
        <v>194</v>
      </c>
      <c r="AS436" s="536">
        <v>3535251022</v>
      </c>
      <c r="AT436" s="536"/>
      <c r="AU436" s="536"/>
      <c r="AV436" s="536"/>
      <c r="AW436" s="536"/>
      <c r="AX436" s="536"/>
      <c r="AY436" s="536"/>
      <c r="AZ436" s="536"/>
      <c r="BA436" s="536"/>
      <c r="BB436" s="536"/>
      <c r="BC436" s="536"/>
      <c r="BD436" s="536"/>
      <c r="BE436" s="536"/>
      <c r="BF436" s="536"/>
      <c r="BG436" s="536"/>
      <c r="BH436" s="536"/>
      <c r="BI436" s="536"/>
      <c r="BJ436" s="536"/>
      <c r="BK436" s="536"/>
      <c r="BL436" s="536"/>
      <c r="BM436" s="536"/>
      <c r="BO436" s="536">
        <v>698808625</v>
      </c>
      <c r="BP436" s="536"/>
      <c r="BQ436" s="536"/>
      <c r="BR436" s="536"/>
      <c r="BS436" s="536"/>
      <c r="BT436" s="536"/>
      <c r="BU436" s="536"/>
      <c r="BV436" s="536"/>
      <c r="BW436" s="536"/>
      <c r="BX436" s="536"/>
      <c r="BY436" s="536"/>
      <c r="BZ436" s="536"/>
      <c r="CA436" s="536"/>
      <c r="CB436" s="536"/>
      <c r="CC436" s="536"/>
      <c r="CD436" s="536"/>
      <c r="CE436" s="536"/>
      <c r="CF436" s="536"/>
      <c r="CG436" s="536"/>
      <c r="CH436" s="536"/>
      <c r="CI436" s="536"/>
      <c r="CJ436" s="366"/>
      <c r="CK436" s="366"/>
    </row>
    <row r="437" spans="1:89" ht="24" customHeight="1"/>
    <row r="438" spans="1:89" ht="39.950000000000003" customHeight="1">
      <c r="A438" s="120" t="s">
        <v>552</v>
      </c>
      <c r="B438" s="120" t="s">
        <v>136</v>
      </c>
      <c r="AS438" s="526" t="s">
        <v>649</v>
      </c>
      <c r="AT438" s="526"/>
      <c r="AU438" s="526"/>
      <c r="AV438" s="526"/>
      <c r="AW438" s="526"/>
      <c r="AX438" s="526"/>
      <c r="AY438" s="526"/>
      <c r="AZ438" s="526"/>
      <c r="BA438" s="526"/>
      <c r="BB438" s="526"/>
      <c r="BC438" s="526"/>
      <c r="BD438" s="526"/>
      <c r="BE438" s="526"/>
      <c r="BF438" s="526"/>
      <c r="BG438" s="526"/>
      <c r="BH438" s="526"/>
      <c r="BI438" s="526"/>
      <c r="BJ438" s="526"/>
      <c r="BK438" s="526"/>
      <c r="BL438" s="526"/>
      <c r="BM438" s="526"/>
      <c r="BO438" s="526" t="s">
        <v>650</v>
      </c>
      <c r="BP438" s="526"/>
      <c r="BQ438" s="526"/>
      <c r="BR438" s="526"/>
      <c r="BS438" s="526"/>
      <c r="BT438" s="526"/>
      <c r="BU438" s="526"/>
      <c r="BV438" s="526"/>
      <c r="BW438" s="526"/>
      <c r="BX438" s="526"/>
      <c r="BY438" s="526"/>
      <c r="BZ438" s="526"/>
      <c r="CA438" s="526"/>
      <c r="CB438" s="526"/>
      <c r="CC438" s="526"/>
      <c r="CD438" s="526"/>
      <c r="CE438" s="526"/>
      <c r="CF438" s="526"/>
      <c r="CG438" s="526"/>
      <c r="CH438" s="526"/>
      <c r="CI438" s="526"/>
    </row>
    <row r="439" spans="1:89" ht="6.75" customHeight="1">
      <c r="AS439" s="526"/>
      <c r="AT439" s="526"/>
      <c r="AU439" s="526"/>
      <c r="AV439" s="526"/>
      <c r="AW439" s="526"/>
      <c r="AX439" s="526"/>
      <c r="AY439" s="526"/>
      <c r="AZ439" s="526"/>
      <c r="BA439" s="526"/>
      <c r="BB439" s="526"/>
      <c r="BC439" s="526"/>
      <c r="BD439" s="526"/>
      <c r="BE439" s="526"/>
      <c r="BF439" s="526"/>
      <c r="BG439" s="526"/>
      <c r="BH439" s="526"/>
      <c r="BI439" s="526"/>
      <c r="BJ439" s="526"/>
      <c r="BK439" s="526"/>
      <c r="BL439" s="526"/>
      <c r="BM439" s="526"/>
      <c r="BO439" s="526"/>
      <c r="BP439" s="526"/>
      <c r="BQ439" s="526"/>
      <c r="BR439" s="526"/>
      <c r="BS439" s="526"/>
      <c r="BT439" s="526"/>
      <c r="BU439" s="526"/>
      <c r="BV439" s="526"/>
      <c r="BW439" s="526"/>
      <c r="BX439" s="526"/>
      <c r="BY439" s="526"/>
      <c r="BZ439" s="526"/>
      <c r="CA439" s="526"/>
      <c r="CB439" s="526"/>
      <c r="CC439" s="526"/>
      <c r="CD439" s="526"/>
      <c r="CE439" s="526"/>
      <c r="CF439" s="526"/>
      <c r="CG439" s="526"/>
      <c r="CH439" s="526"/>
      <c r="CI439" s="526"/>
    </row>
    <row r="440" spans="1:89" ht="18" customHeight="1">
      <c r="B440" s="332" t="s">
        <v>237</v>
      </c>
      <c r="AS440" s="526">
        <v>-7715764193</v>
      </c>
      <c r="AT440" s="526"/>
      <c r="AU440" s="526"/>
      <c r="AV440" s="526"/>
      <c r="AW440" s="526"/>
      <c r="AX440" s="526"/>
      <c r="AY440" s="526"/>
      <c r="AZ440" s="526"/>
      <c r="BA440" s="526"/>
      <c r="BB440" s="526"/>
      <c r="BC440" s="526"/>
      <c r="BD440" s="526"/>
      <c r="BE440" s="526"/>
      <c r="BF440" s="526"/>
      <c r="BG440" s="526"/>
      <c r="BH440" s="526"/>
      <c r="BI440" s="526"/>
      <c r="BJ440" s="526"/>
      <c r="BK440" s="526"/>
      <c r="BL440" s="526"/>
      <c r="BM440" s="526"/>
      <c r="BO440" s="526">
        <v>-18281530943</v>
      </c>
      <c r="BP440" s="526"/>
      <c r="BQ440" s="526"/>
      <c r="BR440" s="526"/>
      <c r="BS440" s="526"/>
      <c r="BT440" s="526"/>
      <c r="BU440" s="526"/>
      <c r="BV440" s="526"/>
      <c r="BW440" s="526"/>
      <c r="BX440" s="526"/>
      <c r="BY440" s="526"/>
      <c r="BZ440" s="526"/>
      <c r="CA440" s="526"/>
      <c r="CB440" s="526"/>
      <c r="CC440" s="526"/>
      <c r="CD440" s="526"/>
      <c r="CE440" s="526"/>
      <c r="CF440" s="526"/>
      <c r="CG440" s="526"/>
      <c r="CH440" s="526"/>
      <c r="CI440" s="526"/>
      <c r="CJ440" s="391"/>
    </row>
    <row r="441" spans="1:89" ht="27" customHeight="1">
      <c r="B441" s="518" t="s">
        <v>238</v>
      </c>
      <c r="C441" s="518"/>
      <c r="D441" s="518"/>
      <c r="E441" s="518"/>
      <c r="F441" s="518"/>
      <c r="G441" s="518"/>
      <c r="H441" s="518"/>
      <c r="I441" s="518"/>
      <c r="J441" s="518"/>
      <c r="K441" s="518"/>
      <c r="L441" s="518"/>
      <c r="M441" s="518"/>
      <c r="N441" s="518"/>
      <c r="O441" s="518"/>
      <c r="P441" s="518"/>
      <c r="Q441" s="518"/>
      <c r="R441" s="518"/>
      <c r="S441" s="518"/>
      <c r="T441" s="518"/>
      <c r="U441" s="518"/>
      <c r="V441" s="518"/>
      <c r="W441" s="518"/>
      <c r="X441" s="518"/>
      <c r="Y441" s="518"/>
      <c r="Z441" s="518"/>
      <c r="AA441" s="518"/>
      <c r="AB441" s="518"/>
      <c r="AC441" s="518"/>
      <c r="AD441" s="518"/>
      <c r="AE441" s="518"/>
      <c r="AF441" s="518"/>
      <c r="AG441" s="518"/>
      <c r="AH441" s="518"/>
      <c r="AI441" s="518"/>
      <c r="AJ441" s="518"/>
      <c r="AK441" s="518"/>
      <c r="AS441" s="526"/>
      <c r="AT441" s="526"/>
      <c r="AU441" s="526"/>
      <c r="AV441" s="526"/>
      <c r="AW441" s="526"/>
      <c r="AX441" s="526"/>
      <c r="AY441" s="526"/>
      <c r="AZ441" s="526"/>
      <c r="BA441" s="526"/>
      <c r="BB441" s="526"/>
      <c r="BC441" s="526"/>
      <c r="BD441" s="526"/>
      <c r="BE441" s="526"/>
      <c r="BF441" s="526"/>
      <c r="BG441" s="526"/>
      <c r="BH441" s="526"/>
      <c r="BI441" s="526"/>
      <c r="BJ441" s="526"/>
      <c r="BK441" s="526"/>
      <c r="BL441" s="526"/>
      <c r="BM441" s="526"/>
      <c r="BO441" s="526"/>
      <c r="BP441" s="526"/>
      <c r="BQ441" s="526"/>
      <c r="BR441" s="526"/>
      <c r="BS441" s="526"/>
      <c r="BT441" s="526"/>
      <c r="BU441" s="526"/>
      <c r="BV441" s="526"/>
      <c r="BW441" s="526"/>
      <c r="BX441" s="526"/>
      <c r="BY441" s="526"/>
      <c r="BZ441" s="526"/>
      <c r="CA441" s="526"/>
      <c r="CB441" s="526"/>
      <c r="CC441" s="526"/>
      <c r="CD441" s="526"/>
      <c r="CE441" s="526"/>
      <c r="CF441" s="526"/>
      <c r="CG441" s="526"/>
      <c r="CH441" s="526"/>
      <c r="CI441" s="526"/>
    </row>
    <row r="442" spans="1:89" ht="18" customHeight="1">
      <c r="B442" s="332" t="s">
        <v>239</v>
      </c>
      <c r="AS442" s="526">
        <v>0</v>
      </c>
      <c r="AT442" s="526"/>
      <c r="AU442" s="526"/>
      <c r="AV442" s="526"/>
      <c r="AW442" s="526"/>
      <c r="AX442" s="526"/>
      <c r="AY442" s="526"/>
      <c r="AZ442" s="526"/>
      <c r="BA442" s="526"/>
      <c r="BB442" s="526"/>
      <c r="BC442" s="526"/>
      <c r="BD442" s="526"/>
      <c r="BE442" s="526"/>
      <c r="BF442" s="526"/>
      <c r="BG442" s="526"/>
      <c r="BH442" s="526"/>
      <c r="BI442" s="526"/>
      <c r="BJ442" s="526"/>
      <c r="BK442" s="526"/>
      <c r="BL442" s="526"/>
      <c r="BM442" s="526"/>
      <c r="BO442" s="526">
        <v>242723893</v>
      </c>
      <c r="BP442" s="526"/>
      <c r="BQ442" s="526"/>
      <c r="BR442" s="526"/>
      <c r="BS442" s="526"/>
      <c r="BT442" s="526"/>
      <c r="BU442" s="526"/>
      <c r="BV442" s="526"/>
      <c r="BW442" s="526"/>
      <c r="BX442" s="526"/>
      <c r="BY442" s="526"/>
      <c r="BZ442" s="526"/>
      <c r="CA442" s="526"/>
      <c r="CB442" s="526"/>
      <c r="CC442" s="526"/>
      <c r="CD442" s="526"/>
      <c r="CE442" s="526"/>
      <c r="CF442" s="526"/>
      <c r="CG442" s="526"/>
      <c r="CH442" s="526"/>
      <c r="CI442" s="526"/>
    </row>
    <row r="443" spans="1:89" ht="18" customHeight="1">
      <c r="B443" s="332" t="s">
        <v>240</v>
      </c>
      <c r="AS443" s="526"/>
      <c r="AT443" s="526"/>
      <c r="AU443" s="526"/>
      <c r="AV443" s="526"/>
      <c r="AW443" s="526"/>
      <c r="AX443" s="526"/>
      <c r="AY443" s="526"/>
      <c r="AZ443" s="526"/>
      <c r="BA443" s="526"/>
      <c r="BB443" s="526"/>
      <c r="BC443" s="526"/>
      <c r="BD443" s="526"/>
      <c r="BE443" s="526"/>
      <c r="BF443" s="526"/>
      <c r="BG443" s="526"/>
      <c r="BH443" s="526"/>
      <c r="BI443" s="526"/>
      <c r="BJ443" s="526"/>
      <c r="BK443" s="526"/>
      <c r="BL443" s="526"/>
      <c r="BM443" s="526"/>
      <c r="BO443" s="526">
        <v>0</v>
      </c>
      <c r="BP443" s="526"/>
      <c r="BQ443" s="526"/>
      <c r="BR443" s="526"/>
      <c r="BS443" s="526"/>
      <c r="BT443" s="526"/>
      <c r="BU443" s="526"/>
      <c r="BV443" s="526"/>
      <c r="BW443" s="526"/>
      <c r="BX443" s="526"/>
      <c r="BY443" s="526"/>
      <c r="BZ443" s="526"/>
      <c r="CA443" s="526"/>
      <c r="CB443" s="526"/>
      <c r="CC443" s="526"/>
      <c r="CD443" s="526"/>
      <c r="CE443" s="526"/>
      <c r="CF443" s="526"/>
      <c r="CG443" s="526"/>
      <c r="CH443" s="526"/>
      <c r="CI443" s="526"/>
    </row>
    <row r="444" spans="1:89" ht="18" customHeight="1">
      <c r="B444" s="332" t="s">
        <v>241</v>
      </c>
      <c r="AS444" s="526">
        <v>-7715764193</v>
      </c>
      <c r="AT444" s="526"/>
      <c r="AU444" s="526"/>
      <c r="AV444" s="526"/>
      <c r="AW444" s="526"/>
      <c r="AX444" s="526"/>
      <c r="AY444" s="526"/>
      <c r="AZ444" s="526"/>
      <c r="BA444" s="526"/>
      <c r="BB444" s="526"/>
      <c r="BC444" s="526"/>
      <c r="BD444" s="526"/>
      <c r="BE444" s="526"/>
      <c r="BF444" s="526"/>
      <c r="BG444" s="526"/>
      <c r="BH444" s="526"/>
      <c r="BI444" s="526"/>
      <c r="BJ444" s="526"/>
      <c r="BK444" s="526"/>
      <c r="BL444" s="526"/>
      <c r="BM444" s="526"/>
      <c r="BO444" s="526">
        <v>-18038807050</v>
      </c>
      <c r="BP444" s="526"/>
      <c r="BQ444" s="526"/>
      <c r="BR444" s="526"/>
      <c r="BS444" s="526"/>
      <c r="BT444" s="526"/>
      <c r="BU444" s="526"/>
      <c r="BV444" s="526"/>
      <c r="BW444" s="526"/>
      <c r="BX444" s="526"/>
      <c r="BY444" s="526"/>
      <c r="BZ444" s="526"/>
      <c r="CA444" s="526"/>
      <c r="CB444" s="526"/>
      <c r="CC444" s="526"/>
      <c r="CD444" s="526"/>
      <c r="CE444" s="526"/>
      <c r="CF444" s="526"/>
      <c r="CG444" s="526"/>
      <c r="CH444" s="526"/>
      <c r="CI444" s="526"/>
    </row>
    <row r="445" spans="1:89" ht="18" hidden="1" customHeight="1">
      <c r="B445" s="332" t="s">
        <v>242</v>
      </c>
      <c r="AS445" s="526">
        <v>0</v>
      </c>
      <c r="AT445" s="526"/>
      <c r="AU445" s="526"/>
      <c r="AV445" s="526"/>
      <c r="AW445" s="526"/>
      <c r="AX445" s="526"/>
      <c r="AY445" s="526"/>
      <c r="AZ445" s="526"/>
      <c r="BA445" s="526"/>
      <c r="BB445" s="526"/>
      <c r="BC445" s="526"/>
      <c r="BD445" s="526"/>
      <c r="BE445" s="526"/>
      <c r="BF445" s="526"/>
      <c r="BG445" s="526"/>
      <c r="BH445" s="526"/>
      <c r="BI445" s="526"/>
      <c r="BJ445" s="526"/>
      <c r="BK445" s="526"/>
      <c r="BL445" s="526"/>
      <c r="BM445" s="526"/>
      <c r="BO445" s="526">
        <v>0</v>
      </c>
      <c r="BP445" s="526"/>
      <c r="BQ445" s="526"/>
      <c r="BR445" s="526"/>
      <c r="BS445" s="526"/>
      <c r="BT445" s="526"/>
      <c r="BU445" s="526"/>
      <c r="BV445" s="526"/>
      <c r="BW445" s="526"/>
      <c r="BX445" s="526"/>
      <c r="BY445" s="526"/>
      <c r="BZ445" s="526"/>
      <c r="CA445" s="526"/>
      <c r="CB445" s="526"/>
      <c r="CC445" s="526"/>
      <c r="CD445" s="526"/>
      <c r="CE445" s="526"/>
      <c r="CF445" s="526"/>
      <c r="CG445" s="526"/>
      <c r="CH445" s="526"/>
      <c r="CI445" s="526"/>
    </row>
    <row r="446" spans="1:89" ht="18" hidden="1" customHeight="1">
      <c r="B446" s="332" t="s">
        <v>249</v>
      </c>
      <c r="AS446" s="526">
        <v>0</v>
      </c>
      <c r="AT446" s="526"/>
      <c r="AU446" s="526"/>
      <c r="AV446" s="526"/>
      <c r="AW446" s="526"/>
      <c r="AX446" s="526"/>
      <c r="AY446" s="526"/>
      <c r="AZ446" s="526"/>
      <c r="BA446" s="526"/>
      <c r="BB446" s="526"/>
      <c r="BC446" s="526"/>
      <c r="BD446" s="526"/>
      <c r="BE446" s="526"/>
      <c r="BF446" s="526"/>
      <c r="BG446" s="526"/>
      <c r="BH446" s="526"/>
      <c r="BI446" s="526"/>
      <c r="BJ446" s="526"/>
      <c r="BK446" s="526"/>
      <c r="BL446" s="526"/>
      <c r="BM446" s="526"/>
      <c r="BO446" s="526">
        <v>0</v>
      </c>
      <c r="BP446" s="526"/>
      <c r="BQ446" s="526"/>
      <c r="BR446" s="526"/>
      <c r="BS446" s="526"/>
      <c r="BT446" s="526"/>
      <c r="BU446" s="526"/>
      <c r="BV446" s="526"/>
      <c r="BW446" s="526"/>
      <c r="BX446" s="526"/>
      <c r="BY446" s="526"/>
      <c r="BZ446" s="526"/>
      <c r="CA446" s="526"/>
      <c r="CB446" s="526"/>
      <c r="CC446" s="526"/>
      <c r="CD446" s="526"/>
      <c r="CE446" s="526"/>
      <c r="CF446" s="526"/>
      <c r="CG446" s="526"/>
      <c r="CH446" s="526"/>
      <c r="CI446" s="526"/>
    </row>
    <row r="447" spans="1:89" ht="18" customHeight="1">
      <c r="B447" s="332" t="s">
        <v>243</v>
      </c>
      <c r="AS447" s="526">
        <v>0</v>
      </c>
      <c r="AT447" s="526"/>
      <c r="AU447" s="526"/>
      <c r="AV447" s="526"/>
      <c r="AW447" s="526"/>
      <c r="AX447" s="526"/>
      <c r="AY447" s="526"/>
      <c r="AZ447" s="526"/>
      <c r="BA447" s="526"/>
      <c r="BB447" s="526"/>
      <c r="BC447" s="526"/>
      <c r="BD447" s="526"/>
      <c r="BE447" s="526"/>
      <c r="BF447" s="526"/>
      <c r="BG447" s="526"/>
      <c r="BH447" s="526"/>
      <c r="BI447" s="526"/>
      <c r="BJ447" s="526"/>
      <c r="BK447" s="526"/>
      <c r="BL447" s="526"/>
      <c r="BM447" s="526"/>
      <c r="BO447" s="526">
        <v>0</v>
      </c>
      <c r="BP447" s="526"/>
      <c r="BQ447" s="526"/>
      <c r="BR447" s="526"/>
      <c r="BS447" s="526"/>
      <c r="BT447" s="526"/>
      <c r="BU447" s="526"/>
      <c r="BV447" s="526"/>
      <c r="BW447" s="526"/>
      <c r="BX447" s="526"/>
      <c r="BY447" s="526"/>
      <c r="BZ447" s="526"/>
      <c r="CA447" s="526"/>
      <c r="CB447" s="526"/>
      <c r="CC447" s="526"/>
      <c r="CD447" s="526"/>
      <c r="CE447" s="526"/>
      <c r="CF447" s="526"/>
      <c r="CG447" s="526"/>
      <c r="CH447" s="526"/>
      <c r="CI447" s="526"/>
    </row>
    <row r="448" spans="1:89" ht="18" customHeight="1">
      <c r="B448" s="333" t="s">
        <v>244</v>
      </c>
      <c r="C448" s="333"/>
      <c r="D448" s="333"/>
      <c r="E448" s="333"/>
      <c r="F448" s="333"/>
      <c r="G448" s="333"/>
      <c r="H448" s="333"/>
      <c r="I448" s="333"/>
      <c r="J448" s="333"/>
      <c r="K448" s="333"/>
      <c r="L448" s="333"/>
      <c r="M448" s="333"/>
      <c r="N448" s="333"/>
      <c r="O448" s="333"/>
      <c r="P448" s="333"/>
      <c r="Q448" s="333"/>
      <c r="R448" s="333"/>
      <c r="S448" s="333"/>
      <c r="T448" s="333"/>
      <c r="U448" s="333"/>
      <c r="V448" s="333"/>
      <c r="W448" s="333"/>
      <c r="X448" s="333"/>
      <c r="Y448" s="333"/>
      <c r="Z448" s="333"/>
      <c r="AA448" s="333"/>
      <c r="AB448" s="333"/>
      <c r="AC448" s="333"/>
      <c r="AD448" s="333"/>
      <c r="AE448" s="333"/>
      <c r="AF448" s="333"/>
      <c r="AG448" s="333"/>
      <c r="AH448" s="333"/>
      <c r="AI448" s="333"/>
      <c r="AJ448" s="333"/>
      <c r="AK448" s="333"/>
      <c r="AL448" s="333"/>
      <c r="AM448" s="333"/>
      <c r="AN448" s="333"/>
      <c r="AO448" s="333"/>
      <c r="AP448" s="333"/>
      <c r="AQ448" s="333"/>
      <c r="AR448" s="333"/>
      <c r="AS448" s="536">
        <v>-7715764193</v>
      </c>
      <c r="AT448" s="536"/>
      <c r="AU448" s="536"/>
      <c r="AV448" s="536"/>
      <c r="AW448" s="536"/>
      <c r="AX448" s="536"/>
      <c r="AY448" s="536"/>
      <c r="AZ448" s="536"/>
      <c r="BA448" s="536"/>
      <c r="BB448" s="536"/>
      <c r="BC448" s="536"/>
      <c r="BD448" s="536"/>
      <c r="BE448" s="536"/>
      <c r="BF448" s="536"/>
      <c r="BG448" s="536"/>
      <c r="BH448" s="536"/>
      <c r="BI448" s="536"/>
      <c r="BJ448" s="536"/>
      <c r="BK448" s="536"/>
      <c r="BL448" s="536"/>
      <c r="BM448" s="536"/>
      <c r="BN448" s="333"/>
      <c r="BO448" s="536">
        <v>-18038807050</v>
      </c>
      <c r="BP448" s="536"/>
      <c r="BQ448" s="536"/>
      <c r="BR448" s="536"/>
      <c r="BS448" s="536"/>
      <c r="BT448" s="536"/>
      <c r="BU448" s="536"/>
      <c r="BV448" s="536"/>
      <c r="BW448" s="536"/>
      <c r="BX448" s="536"/>
      <c r="BY448" s="536"/>
      <c r="BZ448" s="536"/>
      <c r="CA448" s="536"/>
      <c r="CB448" s="536"/>
      <c r="CC448" s="536"/>
      <c r="CD448" s="536"/>
      <c r="CE448" s="536"/>
      <c r="CF448" s="536"/>
      <c r="CG448" s="536"/>
      <c r="CH448" s="536"/>
      <c r="CI448" s="536"/>
    </row>
    <row r="449" spans="1:87" ht="18" customHeight="1">
      <c r="B449" s="332" t="s">
        <v>245</v>
      </c>
      <c r="AS449" s="540">
        <v>0.22</v>
      </c>
      <c r="AT449" s="540"/>
      <c r="AU449" s="540"/>
      <c r="AV449" s="540"/>
      <c r="AW449" s="540"/>
      <c r="AX449" s="540"/>
      <c r="AY449" s="540"/>
      <c r="AZ449" s="540"/>
      <c r="BA449" s="540"/>
      <c r="BB449" s="540"/>
      <c r="BC449" s="540"/>
      <c r="BD449" s="540"/>
      <c r="BE449" s="540"/>
      <c r="BF449" s="540"/>
      <c r="BG449" s="540"/>
      <c r="BH449" s="540"/>
      <c r="BI449" s="540"/>
      <c r="BJ449" s="540"/>
      <c r="BK449" s="540"/>
      <c r="BL449" s="540"/>
      <c r="BM449" s="540"/>
      <c r="BO449" s="540">
        <v>0.22</v>
      </c>
      <c r="BP449" s="540"/>
      <c r="BQ449" s="540"/>
      <c r="BR449" s="540"/>
      <c r="BS449" s="540"/>
      <c r="BT449" s="540"/>
      <c r="BU449" s="540"/>
      <c r="BV449" s="540"/>
      <c r="BW449" s="540"/>
      <c r="BX449" s="540"/>
      <c r="BY449" s="540"/>
      <c r="BZ449" s="540"/>
      <c r="CA449" s="540"/>
      <c r="CB449" s="540"/>
      <c r="CC449" s="540"/>
      <c r="CD449" s="540"/>
      <c r="CE449" s="540"/>
      <c r="CF449" s="540"/>
      <c r="CG449" s="540"/>
      <c r="CH449" s="540"/>
      <c r="CI449" s="540"/>
    </row>
    <row r="450" spans="1:87" s="333" customFormat="1" ht="18" customHeight="1">
      <c r="B450" s="333" t="s">
        <v>550</v>
      </c>
      <c r="AS450" s="541">
        <v>0</v>
      </c>
      <c r="AT450" s="541"/>
      <c r="AU450" s="541"/>
      <c r="AV450" s="541"/>
      <c r="AW450" s="541"/>
      <c r="AX450" s="541"/>
      <c r="AY450" s="541"/>
      <c r="AZ450" s="541"/>
      <c r="BA450" s="541"/>
      <c r="BB450" s="541"/>
      <c r="BC450" s="541"/>
      <c r="BD450" s="541"/>
      <c r="BE450" s="541"/>
      <c r="BF450" s="541"/>
      <c r="BG450" s="541"/>
      <c r="BH450" s="541"/>
      <c r="BI450" s="541"/>
      <c r="BJ450" s="541"/>
      <c r="BK450" s="541"/>
      <c r="BL450" s="541"/>
      <c r="BM450" s="541"/>
      <c r="BO450" s="541">
        <v>0</v>
      </c>
      <c r="BP450" s="541"/>
      <c r="BQ450" s="541"/>
      <c r="BR450" s="541"/>
      <c r="BS450" s="541"/>
      <c r="BT450" s="541"/>
      <c r="BU450" s="541"/>
      <c r="BV450" s="541"/>
      <c r="BW450" s="541"/>
      <c r="BX450" s="541"/>
      <c r="BY450" s="541"/>
      <c r="BZ450" s="541"/>
      <c r="CA450" s="541"/>
      <c r="CB450" s="541"/>
      <c r="CC450" s="541"/>
      <c r="CD450" s="541"/>
      <c r="CE450" s="541"/>
      <c r="CF450" s="541"/>
      <c r="CG450" s="541"/>
      <c r="CH450" s="541"/>
      <c r="CI450" s="541"/>
    </row>
    <row r="451" spans="1:87" ht="18" hidden="1" customHeight="1">
      <c r="B451" s="332" t="s">
        <v>246</v>
      </c>
      <c r="AS451" s="526">
        <v>0</v>
      </c>
      <c r="AT451" s="526"/>
      <c r="AU451" s="526"/>
      <c r="AV451" s="526"/>
      <c r="AW451" s="526"/>
      <c r="AX451" s="526"/>
      <c r="AY451" s="526"/>
      <c r="AZ451" s="526"/>
      <c r="BA451" s="526"/>
      <c r="BB451" s="526"/>
      <c r="BC451" s="526"/>
      <c r="BD451" s="526"/>
      <c r="BE451" s="526"/>
      <c r="BF451" s="526"/>
      <c r="BG451" s="526"/>
      <c r="BH451" s="526"/>
      <c r="BI451" s="526"/>
      <c r="BJ451" s="526"/>
      <c r="BK451" s="526"/>
      <c r="BL451" s="526"/>
      <c r="BM451" s="526"/>
      <c r="BO451" s="526">
        <v>0</v>
      </c>
      <c r="BP451" s="526"/>
      <c r="BQ451" s="526"/>
      <c r="BR451" s="526"/>
      <c r="BS451" s="526"/>
      <c r="BT451" s="526"/>
      <c r="BU451" s="526"/>
      <c r="BV451" s="526"/>
      <c r="BW451" s="526"/>
      <c r="BX451" s="526"/>
      <c r="BY451" s="526"/>
      <c r="BZ451" s="526"/>
      <c r="CA451" s="526"/>
      <c r="CB451" s="526"/>
      <c r="CC451" s="526"/>
      <c r="CD451" s="526"/>
      <c r="CE451" s="526"/>
      <c r="CF451" s="526"/>
      <c r="CG451" s="526"/>
      <c r="CH451" s="526"/>
      <c r="CI451" s="526"/>
    </row>
    <row r="452" spans="1:87" ht="18" hidden="1" customHeight="1">
      <c r="B452" s="332" t="s">
        <v>247</v>
      </c>
      <c r="AS452" s="526">
        <v>0</v>
      </c>
      <c r="AT452" s="526"/>
      <c r="AU452" s="526"/>
      <c r="AV452" s="526"/>
      <c r="AW452" s="526"/>
      <c r="AX452" s="526"/>
      <c r="AY452" s="526"/>
      <c r="AZ452" s="526"/>
      <c r="BA452" s="526"/>
      <c r="BB452" s="526"/>
      <c r="BC452" s="526"/>
      <c r="BD452" s="526"/>
      <c r="BE452" s="526"/>
      <c r="BF452" s="526"/>
      <c r="BG452" s="526"/>
      <c r="BH452" s="526"/>
      <c r="BI452" s="526"/>
      <c r="BJ452" s="526"/>
      <c r="BK452" s="526"/>
      <c r="BL452" s="526"/>
      <c r="BM452" s="526"/>
      <c r="BO452" s="526">
        <v>0</v>
      </c>
      <c r="BP452" s="526"/>
      <c r="BQ452" s="526"/>
      <c r="BR452" s="526"/>
      <c r="BS452" s="526"/>
      <c r="BT452" s="526"/>
      <c r="BU452" s="526"/>
      <c r="BV452" s="526"/>
      <c r="BW452" s="526"/>
      <c r="BX452" s="526"/>
      <c r="BY452" s="526"/>
      <c r="BZ452" s="526"/>
      <c r="CA452" s="526"/>
      <c r="CB452" s="526"/>
      <c r="CC452" s="526"/>
      <c r="CD452" s="526"/>
      <c r="CE452" s="526"/>
      <c r="CF452" s="526"/>
      <c r="CG452" s="526"/>
      <c r="CH452" s="526"/>
      <c r="CI452" s="526"/>
    </row>
    <row r="453" spans="1:87" ht="18" hidden="1" customHeight="1">
      <c r="B453" s="332" t="s">
        <v>551</v>
      </c>
      <c r="AS453" s="526">
        <v>0</v>
      </c>
      <c r="AT453" s="526"/>
      <c r="AU453" s="526"/>
      <c r="AV453" s="526"/>
      <c r="AW453" s="526"/>
      <c r="AX453" s="526"/>
      <c r="AY453" s="526"/>
      <c r="AZ453" s="526"/>
      <c r="BA453" s="526"/>
      <c r="BB453" s="526"/>
      <c r="BC453" s="526"/>
      <c r="BD453" s="526"/>
      <c r="BE453" s="526"/>
      <c r="BF453" s="526"/>
      <c r="BG453" s="526"/>
      <c r="BH453" s="526"/>
      <c r="BI453" s="526"/>
      <c r="BJ453" s="526"/>
      <c r="BK453" s="526"/>
      <c r="BL453" s="526"/>
      <c r="BM453" s="526"/>
      <c r="BO453" s="526">
        <v>0</v>
      </c>
      <c r="BP453" s="526"/>
      <c r="BQ453" s="526"/>
      <c r="BR453" s="526"/>
      <c r="BS453" s="526"/>
      <c r="BT453" s="526"/>
      <c r="BU453" s="526"/>
      <c r="BV453" s="526"/>
      <c r="BW453" s="526"/>
      <c r="BX453" s="526"/>
      <c r="BY453" s="526"/>
      <c r="BZ453" s="526"/>
      <c r="CA453" s="526"/>
      <c r="CB453" s="526"/>
      <c r="CC453" s="526"/>
      <c r="CD453" s="526"/>
      <c r="CE453" s="526"/>
      <c r="CF453" s="526"/>
      <c r="CG453" s="526"/>
      <c r="CH453" s="526"/>
      <c r="CI453" s="526"/>
    </row>
    <row r="454" spans="1:87" s="333" customFormat="1" ht="18" customHeight="1">
      <c r="B454" s="333" t="s">
        <v>248</v>
      </c>
      <c r="AS454" s="536">
        <v>0</v>
      </c>
      <c r="AT454" s="536"/>
      <c r="AU454" s="536"/>
      <c r="AV454" s="536"/>
      <c r="AW454" s="536"/>
      <c r="AX454" s="536"/>
      <c r="AY454" s="536"/>
      <c r="AZ454" s="536"/>
      <c r="BA454" s="536"/>
      <c r="BB454" s="536"/>
      <c r="BC454" s="536"/>
      <c r="BD454" s="536"/>
      <c r="BE454" s="536"/>
      <c r="BF454" s="536"/>
      <c r="BG454" s="536"/>
      <c r="BH454" s="536"/>
      <c r="BI454" s="536"/>
      <c r="BJ454" s="536"/>
      <c r="BK454" s="536"/>
      <c r="BL454" s="536"/>
      <c r="BM454" s="536"/>
      <c r="BO454" s="536">
        <v>0</v>
      </c>
      <c r="BP454" s="536"/>
      <c r="BQ454" s="536"/>
      <c r="BR454" s="536"/>
      <c r="BS454" s="536"/>
      <c r="BT454" s="536"/>
      <c r="BU454" s="536"/>
      <c r="BV454" s="536"/>
      <c r="BW454" s="536"/>
      <c r="BX454" s="536"/>
      <c r="BY454" s="536"/>
      <c r="BZ454" s="536"/>
      <c r="CA454" s="536"/>
      <c r="CB454" s="536"/>
      <c r="CC454" s="536"/>
      <c r="CD454" s="536"/>
      <c r="CE454" s="536"/>
      <c r="CF454" s="536"/>
      <c r="CG454" s="536"/>
      <c r="CH454" s="536"/>
      <c r="CI454" s="536"/>
    </row>
    <row r="455" spans="1:87" ht="24" customHeight="1"/>
    <row r="456" spans="1:87" ht="39.950000000000003" customHeight="1">
      <c r="A456" s="120" t="s">
        <v>554</v>
      </c>
      <c r="B456" s="120" t="s">
        <v>142</v>
      </c>
      <c r="AS456" s="526" t="s">
        <v>649</v>
      </c>
      <c r="AT456" s="526"/>
      <c r="AU456" s="526"/>
      <c r="AV456" s="526"/>
      <c r="AW456" s="526"/>
      <c r="AX456" s="526"/>
      <c r="AY456" s="526"/>
      <c r="AZ456" s="526"/>
      <c r="BA456" s="526"/>
      <c r="BB456" s="526"/>
      <c r="BC456" s="526"/>
      <c r="BD456" s="526"/>
      <c r="BE456" s="526"/>
      <c r="BF456" s="526"/>
      <c r="BG456" s="526"/>
      <c r="BH456" s="526"/>
      <c r="BI456" s="526"/>
      <c r="BJ456" s="526"/>
      <c r="BK456" s="526"/>
      <c r="BL456" s="526"/>
      <c r="BM456" s="526"/>
      <c r="BO456" s="526" t="s">
        <v>650</v>
      </c>
      <c r="BP456" s="526"/>
      <c r="BQ456" s="526"/>
      <c r="BR456" s="526"/>
      <c r="BS456" s="526"/>
      <c r="BT456" s="526"/>
      <c r="BU456" s="526"/>
      <c r="BV456" s="526"/>
      <c r="BW456" s="526"/>
      <c r="BX456" s="526"/>
      <c r="BY456" s="526"/>
      <c r="BZ456" s="526"/>
      <c r="CA456" s="526"/>
      <c r="CB456" s="526"/>
      <c r="CC456" s="526"/>
      <c r="CD456" s="526"/>
      <c r="CE456" s="526"/>
      <c r="CF456" s="526"/>
      <c r="CG456" s="526"/>
      <c r="CH456" s="526"/>
      <c r="CI456" s="526"/>
    </row>
    <row r="457" spans="1:87" ht="6.75" customHeight="1">
      <c r="AS457" s="526"/>
      <c r="AT457" s="526"/>
      <c r="AU457" s="526"/>
      <c r="AV457" s="526"/>
      <c r="AW457" s="526"/>
      <c r="AX457" s="526"/>
      <c r="AY457" s="526"/>
      <c r="AZ457" s="526"/>
      <c r="BA457" s="526"/>
      <c r="BB457" s="526"/>
      <c r="BC457" s="526"/>
      <c r="BD457" s="526"/>
      <c r="BE457" s="526"/>
      <c r="BF457" s="526"/>
      <c r="BG457" s="526"/>
      <c r="BH457" s="526"/>
      <c r="BI457" s="526"/>
      <c r="BJ457" s="526"/>
      <c r="BK457" s="526"/>
      <c r="BL457" s="526"/>
      <c r="BM457" s="526"/>
      <c r="BO457" s="526"/>
      <c r="BP457" s="526"/>
      <c r="BQ457" s="526"/>
      <c r="BR457" s="526"/>
      <c r="BS457" s="526"/>
      <c r="BT457" s="526"/>
      <c r="BU457" s="526"/>
      <c r="BV457" s="526"/>
      <c r="BW457" s="526"/>
      <c r="BX457" s="526"/>
      <c r="BY457" s="526"/>
      <c r="BZ457" s="526"/>
      <c r="CA457" s="526"/>
      <c r="CB457" s="526"/>
      <c r="CC457" s="526"/>
      <c r="CD457" s="526"/>
      <c r="CE457" s="526"/>
      <c r="CF457" s="526"/>
      <c r="CG457" s="526"/>
      <c r="CH457" s="526"/>
      <c r="CI457" s="526"/>
    </row>
    <row r="458" spans="1:87" ht="18" customHeight="1">
      <c r="B458" s="332" t="s">
        <v>223</v>
      </c>
      <c r="AS458" s="526">
        <v>-7715764193</v>
      </c>
      <c r="AT458" s="526"/>
      <c r="AU458" s="526"/>
      <c r="AV458" s="526"/>
      <c r="AW458" s="526"/>
      <c r="AX458" s="526"/>
      <c r="AY458" s="526"/>
      <c r="AZ458" s="526"/>
      <c r="BA458" s="526"/>
      <c r="BB458" s="526"/>
      <c r="BC458" s="526"/>
      <c r="BD458" s="526"/>
      <c r="BE458" s="526"/>
      <c r="BF458" s="526"/>
      <c r="BG458" s="526"/>
      <c r="BH458" s="526"/>
      <c r="BI458" s="526"/>
      <c r="BJ458" s="526"/>
      <c r="BK458" s="526"/>
      <c r="BL458" s="526"/>
      <c r="BM458" s="526"/>
      <c r="BO458" s="526">
        <v>-18281530943</v>
      </c>
      <c r="BP458" s="526"/>
      <c r="BQ458" s="526"/>
      <c r="BR458" s="526"/>
      <c r="BS458" s="526"/>
      <c r="BT458" s="526"/>
      <c r="BU458" s="526"/>
      <c r="BV458" s="526"/>
      <c r="BW458" s="526"/>
      <c r="BX458" s="526"/>
      <c r="BY458" s="526"/>
      <c r="BZ458" s="526"/>
      <c r="CA458" s="526"/>
      <c r="CB458" s="526"/>
      <c r="CC458" s="526"/>
      <c r="CD458" s="526"/>
      <c r="CE458" s="526"/>
      <c r="CF458" s="526"/>
      <c r="CG458" s="526"/>
      <c r="CH458" s="526"/>
      <c r="CI458" s="526"/>
    </row>
    <row r="459" spans="1:87" ht="27" customHeight="1">
      <c r="B459" s="518" t="s">
        <v>553</v>
      </c>
      <c r="C459" s="518"/>
      <c r="D459" s="518"/>
      <c r="E459" s="518"/>
      <c r="F459" s="518"/>
      <c r="G459" s="518"/>
      <c r="H459" s="518"/>
      <c r="I459" s="518"/>
      <c r="J459" s="518"/>
      <c r="K459" s="518"/>
      <c r="L459" s="518"/>
      <c r="M459" s="518"/>
      <c r="N459" s="518"/>
      <c r="O459" s="518"/>
      <c r="P459" s="518"/>
      <c r="Q459" s="518"/>
      <c r="R459" s="518"/>
      <c r="S459" s="518"/>
      <c r="T459" s="518"/>
      <c r="U459" s="518"/>
      <c r="V459" s="518"/>
      <c r="W459" s="518"/>
      <c r="X459" s="518"/>
      <c r="Y459" s="518"/>
      <c r="Z459" s="518"/>
      <c r="AA459" s="518"/>
      <c r="AB459" s="518"/>
      <c r="AC459" s="518"/>
      <c r="AD459" s="518"/>
      <c r="AE459" s="518"/>
      <c r="AF459" s="518"/>
      <c r="AG459" s="518"/>
      <c r="AH459" s="518"/>
      <c r="AI459" s="518"/>
      <c r="AJ459" s="518"/>
      <c r="AK459" s="518"/>
      <c r="AL459" s="518"/>
      <c r="AM459" s="518"/>
      <c r="AN459" s="518"/>
      <c r="AO459" s="518"/>
      <c r="AP459" s="518"/>
      <c r="AQ459" s="518"/>
      <c r="AS459" s="526">
        <v>0</v>
      </c>
      <c r="AT459" s="526"/>
      <c r="AU459" s="526"/>
      <c r="AV459" s="526"/>
      <c r="AW459" s="526"/>
      <c r="AX459" s="526"/>
      <c r="AY459" s="526"/>
      <c r="AZ459" s="526"/>
      <c r="BA459" s="526"/>
      <c r="BB459" s="526"/>
      <c r="BC459" s="526"/>
      <c r="BD459" s="526"/>
      <c r="BE459" s="526"/>
      <c r="BF459" s="526"/>
      <c r="BG459" s="526"/>
      <c r="BH459" s="526"/>
      <c r="BI459" s="526"/>
      <c r="BJ459" s="526"/>
      <c r="BK459" s="526"/>
      <c r="BL459" s="526"/>
      <c r="BM459" s="526"/>
      <c r="BO459" s="526">
        <v>0</v>
      </c>
      <c r="BP459" s="526"/>
      <c r="BQ459" s="526"/>
      <c r="BR459" s="526"/>
      <c r="BS459" s="526"/>
      <c r="BT459" s="526"/>
      <c r="BU459" s="526"/>
      <c r="BV459" s="526"/>
      <c r="BW459" s="526"/>
      <c r="BX459" s="526"/>
      <c r="BY459" s="526"/>
      <c r="BZ459" s="526"/>
      <c r="CA459" s="526"/>
      <c r="CB459" s="526"/>
      <c r="CC459" s="526"/>
      <c r="CD459" s="526"/>
      <c r="CE459" s="526"/>
      <c r="CF459" s="526"/>
      <c r="CG459" s="526"/>
      <c r="CH459" s="526"/>
      <c r="CI459" s="526"/>
    </row>
    <row r="460" spans="1:87" ht="18" customHeight="1">
      <c r="B460" s="332" t="s">
        <v>384</v>
      </c>
      <c r="AS460" s="526">
        <v>-7715764193</v>
      </c>
      <c r="AT460" s="526"/>
      <c r="AU460" s="526"/>
      <c r="AV460" s="526"/>
      <c r="AW460" s="526"/>
      <c r="AX460" s="526"/>
      <c r="AY460" s="526"/>
      <c r="AZ460" s="526"/>
      <c r="BA460" s="526"/>
      <c r="BB460" s="526"/>
      <c r="BC460" s="526"/>
      <c r="BD460" s="526"/>
      <c r="BE460" s="526"/>
      <c r="BF460" s="526"/>
      <c r="BG460" s="526"/>
      <c r="BH460" s="526"/>
      <c r="BI460" s="526"/>
      <c r="BJ460" s="526"/>
      <c r="BK460" s="526"/>
      <c r="BL460" s="526"/>
      <c r="BM460" s="526"/>
      <c r="BO460" s="526">
        <v>-18281530943</v>
      </c>
      <c r="BP460" s="526"/>
      <c r="BQ460" s="526"/>
      <c r="BR460" s="526"/>
      <c r="BS460" s="526"/>
      <c r="BT460" s="526"/>
      <c r="BU460" s="526"/>
      <c r="BV460" s="526"/>
      <c r="BW460" s="526"/>
      <c r="BX460" s="526"/>
      <c r="BY460" s="526"/>
      <c r="BZ460" s="526"/>
      <c r="CA460" s="526"/>
      <c r="CB460" s="526"/>
      <c r="CC460" s="526"/>
      <c r="CD460" s="526"/>
      <c r="CE460" s="526"/>
      <c r="CF460" s="526"/>
      <c r="CG460" s="526"/>
      <c r="CH460" s="526"/>
      <c r="CI460" s="526"/>
    </row>
    <row r="461" spans="1:87" ht="27" customHeight="1">
      <c r="B461" s="518" t="s">
        <v>593</v>
      </c>
      <c r="C461" s="518"/>
      <c r="D461" s="518"/>
      <c r="E461" s="518"/>
      <c r="F461" s="518"/>
      <c r="G461" s="518"/>
      <c r="H461" s="518"/>
      <c r="I461" s="518"/>
      <c r="J461" s="518"/>
      <c r="K461" s="518"/>
      <c r="L461" s="518"/>
      <c r="M461" s="518"/>
      <c r="N461" s="518"/>
      <c r="O461" s="518"/>
      <c r="P461" s="518"/>
      <c r="Q461" s="518"/>
      <c r="R461" s="518"/>
      <c r="S461" s="518"/>
      <c r="T461" s="518"/>
      <c r="U461" s="518"/>
      <c r="V461" s="518"/>
      <c r="W461" s="518"/>
      <c r="X461" s="518"/>
      <c r="Y461" s="518"/>
      <c r="Z461" s="518"/>
      <c r="AA461" s="518"/>
      <c r="AB461" s="518"/>
      <c r="AC461" s="518"/>
      <c r="AD461" s="518"/>
      <c r="AE461" s="518"/>
      <c r="AF461" s="518"/>
      <c r="AG461" s="518"/>
      <c r="AH461" s="518"/>
      <c r="AI461" s="518"/>
      <c r="AJ461" s="518"/>
      <c r="AK461" s="518"/>
      <c r="AL461" s="518"/>
      <c r="AM461" s="518"/>
      <c r="AN461" s="518"/>
      <c r="AO461" s="518"/>
      <c r="AP461" s="518"/>
      <c r="AQ461" s="518"/>
      <c r="AS461" s="526">
        <v>14819879</v>
      </c>
      <c r="AT461" s="526"/>
      <c r="AU461" s="526"/>
      <c r="AV461" s="526"/>
      <c r="AW461" s="526"/>
      <c r="AX461" s="526"/>
      <c r="AY461" s="526"/>
      <c r="AZ461" s="526"/>
      <c r="BA461" s="526"/>
      <c r="BB461" s="526"/>
      <c r="BC461" s="526"/>
      <c r="BD461" s="526"/>
      <c r="BE461" s="526"/>
      <c r="BF461" s="526"/>
      <c r="BG461" s="526"/>
      <c r="BH461" s="526"/>
      <c r="BI461" s="526"/>
      <c r="BJ461" s="526"/>
      <c r="BK461" s="526"/>
      <c r="BL461" s="526"/>
      <c r="BM461" s="526"/>
      <c r="BO461" s="526">
        <v>14819879</v>
      </c>
      <c r="BP461" s="526"/>
      <c r="BQ461" s="526"/>
      <c r="BR461" s="526"/>
      <c r="BS461" s="526"/>
      <c r="BT461" s="526"/>
      <c r="BU461" s="526"/>
      <c r="BV461" s="526"/>
      <c r="BW461" s="526"/>
      <c r="BX461" s="526"/>
      <c r="BY461" s="526"/>
      <c r="BZ461" s="526"/>
      <c r="CA461" s="526"/>
      <c r="CB461" s="526"/>
      <c r="CC461" s="526"/>
      <c r="CD461" s="526"/>
      <c r="CE461" s="526"/>
      <c r="CF461" s="526"/>
      <c r="CG461" s="526"/>
      <c r="CH461" s="526"/>
      <c r="CI461" s="526"/>
    </row>
    <row r="462" spans="1:87" s="333" customFormat="1" ht="18" customHeight="1">
      <c r="B462" s="333" t="s">
        <v>142</v>
      </c>
      <c r="AS462" s="536">
        <v>-520.6361126835111</v>
      </c>
      <c r="AT462" s="536"/>
      <c r="AU462" s="536"/>
      <c r="AV462" s="536"/>
      <c r="AW462" s="536"/>
      <c r="AX462" s="536"/>
      <c r="AY462" s="536"/>
      <c r="AZ462" s="536"/>
      <c r="BA462" s="536"/>
      <c r="BB462" s="536"/>
      <c r="BC462" s="536"/>
      <c r="BD462" s="536"/>
      <c r="BE462" s="536"/>
      <c r="BF462" s="536"/>
      <c r="BG462" s="536"/>
      <c r="BH462" s="536"/>
      <c r="BI462" s="536"/>
      <c r="BJ462" s="536"/>
      <c r="BK462" s="536"/>
      <c r="BL462" s="536"/>
      <c r="BM462" s="536"/>
      <c r="BO462" s="536">
        <v>-1233.5816603495884</v>
      </c>
      <c r="BP462" s="536"/>
      <c r="BQ462" s="536"/>
      <c r="BR462" s="536"/>
      <c r="BS462" s="536"/>
      <c r="BT462" s="536"/>
      <c r="BU462" s="536"/>
      <c r="BV462" s="536"/>
      <c r="BW462" s="536"/>
      <c r="BX462" s="536"/>
      <c r="BY462" s="536"/>
      <c r="BZ462" s="536"/>
      <c r="CA462" s="536"/>
      <c r="CB462" s="536"/>
      <c r="CC462" s="536"/>
      <c r="CD462" s="536"/>
      <c r="CE462" s="536"/>
      <c r="CF462" s="536"/>
      <c r="CG462" s="536"/>
      <c r="CH462" s="536"/>
      <c r="CI462" s="536"/>
    </row>
    <row r="463" spans="1:87" ht="21" customHeight="1"/>
    <row r="464" spans="1:87" ht="39.950000000000003" customHeight="1">
      <c r="A464" s="120" t="s">
        <v>555</v>
      </c>
      <c r="B464" s="120" t="s">
        <v>385</v>
      </c>
      <c r="AS464" s="526" t="s">
        <v>649</v>
      </c>
      <c r="AT464" s="526"/>
      <c r="AU464" s="526"/>
      <c r="AV464" s="526"/>
      <c r="AW464" s="526"/>
      <c r="AX464" s="526"/>
      <c r="AY464" s="526"/>
      <c r="AZ464" s="526"/>
      <c r="BA464" s="526"/>
      <c r="BB464" s="526"/>
      <c r="BC464" s="526"/>
      <c r="BD464" s="526"/>
      <c r="BE464" s="526"/>
      <c r="BF464" s="526"/>
      <c r="BG464" s="526"/>
      <c r="BH464" s="526"/>
      <c r="BI464" s="526"/>
      <c r="BJ464" s="526"/>
      <c r="BK464" s="526"/>
      <c r="BL464" s="526"/>
      <c r="BM464" s="526"/>
      <c r="BO464" s="526" t="s">
        <v>650</v>
      </c>
      <c r="BP464" s="526"/>
      <c r="BQ464" s="526"/>
      <c r="BR464" s="526"/>
      <c r="BS464" s="526"/>
      <c r="BT464" s="526"/>
      <c r="BU464" s="526"/>
      <c r="BV464" s="526"/>
      <c r="BW464" s="526"/>
      <c r="BX464" s="526"/>
      <c r="BY464" s="526"/>
      <c r="BZ464" s="526"/>
      <c r="CA464" s="526"/>
      <c r="CB464" s="526"/>
      <c r="CC464" s="526"/>
      <c r="CD464" s="526"/>
      <c r="CE464" s="526"/>
      <c r="CF464" s="526"/>
      <c r="CG464" s="526"/>
      <c r="CH464" s="526"/>
      <c r="CI464" s="526"/>
    </row>
    <row r="465" spans="1:89" ht="6.75" customHeight="1">
      <c r="AS465" s="526"/>
      <c r="AT465" s="526"/>
      <c r="AU465" s="526"/>
      <c r="AV465" s="526"/>
      <c r="AW465" s="526"/>
      <c r="AX465" s="526"/>
      <c r="AY465" s="526"/>
      <c r="AZ465" s="526"/>
      <c r="BA465" s="526"/>
      <c r="BB465" s="526"/>
      <c r="BC465" s="526"/>
      <c r="BD465" s="526"/>
      <c r="BE465" s="526"/>
      <c r="BF465" s="526"/>
      <c r="BG465" s="526"/>
      <c r="BH465" s="526"/>
      <c r="BI465" s="526"/>
      <c r="BJ465" s="526"/>
      <c r="BK465" s="526"/>
      <c r="BL465" s="526"/>
      <c r="BM465" s="526"/>
      <c r="BO465" s="526"/>
      <c r="BP465" s="526"/>
      <c r="BQ465" s="526"/>
      <c r="BR465" s="526"/>
      <c r="BS465" s="526"/>
      <c r="BT465" s="526"/>
      <c r="BU465" s="526"/>
      <c r="BV465" s="526"/>
      <c r="BW465" s="526"/>
      <c r="BX465" s="526"/>
      <c r="BY465" s="526"/>
      <c r="BZ465" s="526"/>
      <c r="CA465" s="526"/>
      <c r="CB465" s="526"/>
      <c r="CC465" s="526"/>
      <c r="CD465" s="526"/>
      <c r="CE465" s="526"/>
      <c r="CF465" s="526"/>
      <c r="CG465" s="526"/>
      <c r="CH465" s="526"/>
      <c r="CI465" s="526"/>
    </row>
    <row r="466" spans="1:89" ht="18" customHeight="1">
      <c r="B466" s="332" t="s">
        <v>221</v>
      </c>
      <c r="AS466" s="526">
        <v>25955706311.830666</v>
      </c>
      <c r="AT466" s="526"/>
      <c r="AU466" s="526"/>
      <c r="AV466" s="526"/>
      <c r="AW466" s="526"/>
      <c r="AX466" s="526"/>
      <c r="AY466" s="526"/>
      <c r="AZ466" s="526"/>
      <c r="BA466" s="526"/>
      <c r="BB466" s="526"/>
      <c r="BC466" s="526"/>
      <c r="BD466" s="526"/>
      <c r="BE466" s="526"/>
      <c r="BF466" s="526"/>
      <c r="BG466" s="526"/>
      <c r="BH466" s="526"/>
      <c r="BI466" s="526"/>
      <c r="BJ466" s="526"/>
      <c r="BK466" s="526"/>
      <c r="BL466" s="526"/>
      <c r="BM466" s="526"/>
      <c r="BO466" s="526">
        <v>23860349568</v>
      </c>
      <c r="BP466" s="526"/>
      <c r="BQ466" s="526"/>
      <c r="BR466" s="526"/>
      <c r="BS466" s="526"/>
      <c r="BT466" s="526"/>
      <c r="BU466" s="526"/>
      <c r="BV466" s="526"/>
      <c r="BW466" s="526"/>
      <c r="BX466" s="526"/>
      <c r="BY466" s="526"/>
      <c r="BZ466" s="526"/>
      <c r="CA466" s="526"/>
      <c r="CB466" s="526"/>
      <c r="CC466" s="526"/>
      <c r="CD466" s="526"/>
      <c r="CE466" s="526"/>
      <c r="CF466" s="526"/>
      <c r="CG466" s="526"/>
      <c r="CH466" s="526"/>
      <c r="CI466" s="526"/>
    </row>
    <row r="467" spans="1:89" ht="18" customHeight="1">
      <c r="B467" s="332" t="s">
        <v>224</v>
      </c>
      <c r="AS467" s="526">
        <v>13360232541.285299</v>
      </c>
      <c r="AT467" s="526"/>
      <c r="AU467" s="526"/>
      <c r="AV467" s="526"/>
      <c r="AW467" s="526"/>
      <c r="AX467" s="526"/>
      <c r="AY467" s="526"/>
      <c r="AZ467" s="526"/>
      <c r="BA467" s="526"/>
      <c r="BB467" s="526"/>
      <c r="BC467" s="526"/>
      <c r="BD467" s="526"/>
      <c r="BE467" s="526"/>
      <c r="BF467" s="526"/>
      <c r="BG467" s="526"/>
      <c r="BH467" s="526"/>
      <c r="BI467" s="526"/>
      <c r="BJ467" s="526"/>
      <c r="BK467" s="526"/>
      <c r="BL467" s="526"/>
      <c r="BM467" s="526"/>
      <c r="BO467" s="526">
        <v>18218417222</v>
      </c>
      <c r="BP467" s="526"/>
      <c r="BQ467" s="526"/>
      <c r="BR467" s="526"/>
      <c r="BS467" s="526"/>
      <c r="BT467" s="526"/>
      <c r="BU467" s="526"/>
      <c r="BV467" s="526"/>
      <c r="BW467" s="526"/>
      <c r="BX467" s="526"/>
      <c r="BY467" s="526"/>
      <c r="BZ467" s="526"/>
      <c r="CA467" s="526"/>
      <c r="CB467" s="526"/>
      <c r="CC467" s="526"/>
      <c r="CD467" s="526"/>
      <c r="CE467" s="526"/>
      <c r="CF467" s="526"/>
      <c r="CG467" s="526"/>
      <c r="CH467" s="526"/>
      <c r="CI467" s="526"/>
    </row>
    <row r="468" spans="1:89" ht="18" customHeight="1">
      <c r="B468" s="332" t="s">
        <v>222</v>
      </c>
      <c r="AS468" s="526">
        <v>5205548849.8217001</v>
      </c>
      <c r="AT468" s="526"/>
      <c r="AU468" s="526"/>
      <c r="AV468" s="526"/>
      <c r="AW468" s="526"/>
      <c r="AX468" s="526"/>
      <c r="AY468" s="526"/>
      <c r="AZ468" s="526"/>
      <c r="BA468" s="526"/>
      <c r="BB468" s="526"/>
      <c r="BC468" s="526"/>
      <c r="BD468" s="526"/>
      <c r="BE468" s="526"/>
      <c r="BF468" s="526"/>
      <c r="BG468" s="526"/>
      <c r="BH468" s="526"/>
      <c r="BI468" s="526"/>
      <c r="BJ468" s="526"/>
      <c r="BK468" s="526"/>
      <c r="BL468" s="526"/>
      <c r="BM468" s="526"/>
      <c r="BO468" s="526">
        <v>8126350474</v>
      </c>
      <c r="BP468" s="526"/>
      <c r="BQ468" s="526"/>
      <c r="BR468" s="526"/>
      <c r="BS468" s="526"/>
      <c r="BT468" s="526"/>
      <c r="BU468" s="526"/>
      <c r="BV468" s="526"/>
      <c r="BW468" s="526"/>
      <c r="BX468" s="526"/>
      <c r="BY468" s="526"/>
      <c r="BZ468" s="526"/>
      <c r="CA468" s="526"/>
      <c r="CB468" s="526"/>
      <c r="CC468" s="526"/>
      <c r="CD468" s="526"/>
      <c r="CE468" s="526"/>
      <c r="CF468" s="526"/>
      <c r="CG468" s="526"/>
      <c r="CH468" s="526"/>
      <c r="CI468" s="526"/>
      <c r="CJ468" s="391"/>
    </row>
    <row r="469" spans="1:89" ht="18" customHeight="1">
      <c r="B469" s="332" t="s">
        <v>48</v>
      </c>
      <c r="AS469" s="526">
        <v>36919900656.5</v>
      </c>
      <c r="AT469" s="526"/>
      <c r="AU469" s="526"/>
      <c r="AV469" s="526"/>
      <c r="AW469" s="526"/>
      <c r="AX469" s="526"/>
      <c r="AY469" s="526"/>
      <c r="AZ469" s="526"/>
      <c r="BA469" s="526"/>
      <c r="BB469" s="526"/>
      <c r="BC469" s="526"/>
      <c r="BD469" s="526"/>
      <c r="BE469" s="526"/>
      <c r="BF469" s="526"/>
      <c r="BG469" s="526"/>
      <c r="BH469" s="526"/>
      <c r="BI469" s="526"/>
      <c r="BJ469" s="526"/>
      <c r="BK469" s="526"/>
      <c r="BL469" s="526"/>
      <c r="BM469" s="526"/>
      <c r="BO469" s="526">
        <v>18101357536</v>
      </c>
      <c r="BP469" s="526"/>
      <c r="BQ469" s="526"/>
      <c r="BR469" s="526"/>
      <c r="BS469" s="526"/>
      <c r="BT469" s="526"/>
      <c r="BU469" s="526"/>
      <c r="BV469" s="526"/>
      <c r="BW469" s="526"/>
      <c r="BX469" s="526"/>
      <c r="BY469" s="526"/>
      <c r="BZ469" s="526"/>
      <c r="CA469" s="526"/>
      <c r="CB469" s="526"/>
      <c r="CC469" s="526"/>
      <c r="CD469" s="526"/>
      <c r="CE469" s="526"/>
      <c r="CF469" s="526"/>
      <c r="CG469" s="526"/>
      <c r="CH469" s="526"/>
      <c r="CI469" s="526"/>
    </row>
    <row r="470" spans="1:89" ht="18" customHeight="1">
      <c r="B470" s="332" t="s">
        <v>44</v>
      </c>
      <c r="AS470" s="526">
        <v>2516282496.5999999</v>
      </c>
      <c r="AT470" s="526"/>
      <c r="AU470" s="526"/>
      <c r="AV470" s="526"/>
      <c r="AW470" s="526"/>
      <c r="AX470" s="526"/>
      <c r="AY470" s="526"/>
      <c r="AZ470" s="526"/>
      <c r="BA470" s="526"/>
      <c r="BB470" s="526"/>
      <c r="BC470" s="526"/>
      <c r="BD470" s="526"/>
      <c r="BE470" s="526"/>
      <c r="BF470" s="526"/>
      <c r="BG470" s="526"/>
      <c r="BH470" s="526"/>
      <c r="BI470" s="526"/>
      <c r="BJ470" s="526"/>
      <c r="BK470" s="526"/>
      <c r="BL470" s="526"/>
      <c r="BM470" s="526"/>
      <c r="BO470" s="526">
        <v>2438355473</v>
      </c>
      <c r="BP470" s="526"/>
      <c r="BQ470" s="526"/>
      <c r="BR470" s="526"/>
      <c r="BS470" s="526"/>
      <c r="BT470" s="526"/>
      <c r="BU470" s="526"/>
      <c r="BV470" s="526"/>
      <c r="BW470" s="526"/>
      <c r="BX470" s="526"/>
      <c r="BY470" s="526"/>
      <c r="BZ470" s="526"/>
      <c r="CA470" s="526"/>
      <c r="CB470" s="526"/>
      <c r="CC470" s="526"/>
      <c r="CD470" s="526"/>
      <c r="CE470" s="526"/>
      <c r="CF470" s="526"/>
      <c r="CG470" s="526"/>
      <c r="CH470" s="526"/>
      <c r="CI470" s="526"/>
    </row>
    <row r="471" spans="1:89" s="333" customFormat="1" ht="18" customHeight="1">
      <c r="B471" s="333" t="s">
        <v>194</v>
      </c>
      <c r="AS471" s="536">
        <v>83957670856.037674</v>
      </c>
      <c r="AT471" s="536"/>
      <c r="AU471" s="536"/>
      <c r="AV471" s="536"/>
      <c r="AW471" s="536"/>
      <c r="AX471" s="536"/>
      <c r="AY471" s="536"/>
      <c r="AZ471" s="536"/>
      <c r="BA471" s="536"/>
      <c r="BB471" s="536"/>
      <c r="BC471" s="536"/>
      <c r="BD471" s="536"/>
      <c r="BE471" s="536"/>
      <c r="BF471" s="536"/>
      <c r="BG471" s="536"/>
      <c r="BH471" s="536"/>
      <c r="BI471" s="536"/>
      <c r="BJ471" s="536"/>
      <c r="BK471" s="536"/>
      <c r="BL471" s="536"/>
      <c r="BM471" s="536"/>
      <c r="BO471" s="536">
        <v>70744830273</v>
      </c>
      <c r="BP471" s="536"/>
      <c r="BQ471" s="536"/>
      <c r="BR471" s="536"/>
      <c r="BS471" s="536"/>
      <c r="BT471" s="536"/>
      <c r="BU471" s="536"/>
      <c r="BV471" s="536"/>
      <c r="BW471" s="536"/>
      <c r="BX471" s="536"/>
      <c r="BY471" s="536"/>
      <c r="BZ471" s="536"/>
      <c r="CA471" s="536"/>
      <c r="CB471" s="536"/>
      <c r="CC471" s="536"/>
      <c r="CD471" s="536"/>
      <c r="CE471" s="536"/>
      <c r="CF471" s="536"/>
      <c r="CG471" s="536"/>
      <c r="CH471" s="536"/>
      <c r="CI471" s="536"/>
      <c r="CJ471" s="366"/>
      <c r="CK471" s="366"/>
    </row>
    <row r="472" spans="1:89" ht="9" customHeight="1"/>
    <row r="473" spans="1:89" ht="18" customHeight="1">
      <c r="A473" s="333" t="s">
        <v>556</v>
      </c>
      <c r="B473" s="333" t="s">
        <v>597</v>
      </c>
    </row>
    <row r="475" spans="1:89" ht="54" customHeight="1">
      <c r="B475" s="516" t="s">
        <v>598</v>
      </c>
      <c r="C475" s="516"/>
      <c r="D475" s="516"/>
      <c r="E475" s="516"/>
      <c r="F475" s="516"/>
      <c r="G475" s="516"/>
      <c r="H475" s="516"/>
      <c r="I475" s="516"/>
      <c r="J475" s="516"/>
      <c r="K475" s="516"/>
      <c r="L475" s="516"/>
      <c r="M475" s="516"/>
      <c r="N475" s="516"/>
      <c r="O475" s="516"/>
      <c r="P475" s="516"/>
      <c r="Q475" s="516"/>
      <c r="R475" s="516"/>
      <c r="S475" s="516"/>
      <c r="T475" s="516"/>
      <c r="U475" s="516"/>
      <c r="V475" s="516"/>
      <c r="W475" s="516"/>
      <c r="X475" s="516"/>
      <c r="Y475" s="516"/>
      <c r="Z475" s="516"/>
      <c r="AA475" s="516"/>
      <c r="AB475" s="516"/>
      <c r="AC475" s="516"/>
      <c r="AD475" s="516"/>
      <c r="AE475" s="516"/>
      <c r="AF475" s="516"/>
      <c r="AG475" s="516"/>
      <c r="AH475" s="516"/>
      <c r="AI475" s="516"/>
      <c r="AJ475" s="516"/>
      <c r="AK475" s="516"/>
      <c r="AL475" s="516"/>
      <c r="AM475" s="516"/>
      <c r="AN475" s="516"/>
      <c r="AO475" s="516"/>
      <c r="AP475" s="516"/>
      <c r="AQ475" s="516"/>
      <c r="AR475" s="516"/>
      <c r="AS475" s="516"/>
      <c r="AT475" s="516"/>
      <c r="AU475" s="516"/>
      <c r="AV475" s="516"/>
      <c r="AW475" s="516"/>
      <c r="AX475" s="516"/>
      <c r="AY475" s="516"/>
      <c r="AZ475" s="516"/>
      <c r="BA475" s="516"/>
      <c r="BB475" s="516"/>
      <c r="BC475" s="516"/>
      <c r="BD475" s="516"/>
      <c r="BE475" s="516"/>
      <c r="BF475" s="516"/>
      <c r="BG475" s="516"/>
      <c r="BH475" s="516"/>
      <c r="BI475" s="516"/>
      <c r="BJ475" s="516"/>
      <c r="BK475" s="516"/>
      <c r="BL475" s="516"/>
      <c r="BM475" s="516"/>
      <c r="BN475" s="516"/>
      <c r="BO475" s="516"/>
      <c r="BP475" s="516"/>
      <c r="BQ475" s="516"/>
      <c r="BR475" s="516"/>
      <c r="BS475" s="516"/>
      <c r="BT475" s="516"/>
      <c r="BU475" s="516"/>
      <c r="BV475" s="516"/>
      <c r="BW475" s="516"/>
      <c r="BX475" s="516"/>
      <c r="BY475" s="516"/>
      <c r="BZ475" s="516"/>
      <c r="CA475" s="516"/>
      <c r="CB475" s="516"/>
      <c r="CC475" s="516"/>
      <c r="CD475" s="516"/>
      <c r="CE475" s="516"/>
      <c r="CF475" s="516"/>
      <c r="CG475" s="516"/>
      <c r="CH475" s="516"/>
      <c r="CI475" s="516"/>
    </row>
    <row r="476" spans="1:89" ht="4.5" customHeight="1">
      <c r="B476" s="516"/>
      <c r="C476" s="516"/>
      <c r="D476" s="516"/>
      <c r="E476" s="516"/>
      <c r="F476" s="516"/>
      <c r="G476" s="516"/>
      <c r="H476" s="516"/>
      <c r="I476" s="516"/>
      <c r="J476" s="516"/>
      <c r="K476" s="516"/>
      <c r="L476" s="516"/>
      <c r="M476" s="516"/>
      <c r="N476" s="516"/>
      <c r="O476" s="516"/>
      <c r="P476" s="516"/>
      <c r="Q476" s="516"/>
      <c r="R476" s="516"/>
      <c r="S476" s="516"/>
      <c r="T476" s="516"/>
      <c r="U476" s="516"/>
      <c r="V476" s="516"/>
      <c r="W476" s="516"/>
      <c r="X476" s="516"/>
      <c r="Y476" s="516"/>
      <c r="Z476" s="516"/>
      <c r="AA476" s="516"/>
      <c r="AB476" s="516"/>
      <c r="AC476" s="516"/>
      <c r="AD476" s="516"/>
      <c r="AE476" s="516"/>
      <c r="AF476" s="516"/>
      <c r="AG476" s="516"/>
      <c r="AH476" s="516"/>
      <c r="AI476" s="516"/>
      <c r="AJ476" s="516"/>
      <c r="AK476" s="516"/>
      <c r="AL476" s="516"/>
      <c r="AM476" s="516"/>
      <c r="AN476" s="516"/>
      <c r="AO476" s="516"/>
      <c r="AP476" s="516"/>
      <c r="AQ476" s="516"/>
      <c r="AR476" s="516"/>
      <c r="AS476" s="516"/>
      <c r="AT476" s="516"/>
      <c r="AU476" s="516"/>
      <c r="AV476" s="516"/>
      <c r="AW476" s="516"/>
      <c r="AX476" s="516"/>
      <c r="AY476" s="516"/>
      <c r="AZ476" s="516"/>
      <c r="BA476" s="516"/>
      <c r="BB476" s="516"/>
      <c r="BC476" s="516"/>
      <c r="BD476" s="516"/>
      <c r="BE476" s="516"/>
      <c r="BF476" s="516"/>
      <c r="BG476" s="516"/>
      <c r="BH476" s="516"/>
      <c r="BI476" s="516"/>
      <c r="BJ476" s="516"/>
      <c r="BK476" s="516"/>
      <c r="BL476" s="516"/>
      <c r="BM476" s="516"/>
      <c r="BN476" s="516"/>
      <c r="BO476" s="516"/>
      <c r="BP476" s="516"/>
      <c r="BQ476" s="516"/>
      <c r="BR476" s="516"/>
      <c r="BS476" s="516"/>
      <c r="BT476" s="516"/>
      <c r="BU476" s="516"/>
      <c r="BV476" s="516"/>
      <c r="BW476" s="516"/>
      <c r="BX476" s="516"/>
      <c r="BY476" s="516"/>
      <c r="BZ476" s="516"/>
      <c r="CA476" s="516"/>
      <c r="CB476" s="516"/>
      <c r="CC476" s="516"/>
      <c r="CD476" s="516"/>
      <c r="CE476" s="516"/>
      <c r="CF476" s="516"/>
      <c r="CG476" s="516"/>
      <c r="CH476" s="516"/>
      <c r="CI476" s="516"/>
    </row>
    <row r="477" spans="1:89" ht="18" customHeight="1">
      <c r="B477" s="516" t="s">
        <v>599</v>
      </c>
      <c r="C477" s="516"/>
      <c r="D477" s="516"/>
      <c r="E477" s="516"/>
      <c r="F477" s="516"/>
      <c r="G477" s="516"/>
      <c r="H477" s="516"/>
      <c r="I477" s="516"/>
      <c r="J477" s="516"/>
      <c r="K477" s="516"/>
      <c r="L477" s="516"/>
      <c r="M477" s="516"/>
      <c r="N477" s="516"/>
      <c r="O477" s="516"/>
      <c r="P477" s="516"/>
      <c r="Q477" s="516"/>
      <c r="R477" s="516"/>
      <c r="S477" s="516"/>
      <c r="T477" s="516"/>
      <c r="U477" s="516"/>
      <c r="V477" s="516"/>
      <c r="W477" s="516"/>
      <c r="X477" s="516"/>
      <c r="Y477" s="516"/>
      <c r="Z477" s="516"/>
      <c r="AA477" s="516"/>
      <c r="AB477" s="516"/>
      <c r="AC477" s="516"/>
      <c r="AD477" s="516"/>
      <c r="AE477" s="516"/>
      <c r="AF477" s="516"/>
      <c r="AG477" s="516"/>
      <c r="AH477" s="516"/>
      <c r="AI477" s="516"/>
      <c r="AJ477" s="516"/>
      <c r="AK477" s="516"/>
      <c r="AL477" s="516"/>
      <c r="AM477" s="516"/>
      <c r="AN477" s="516"/>
      <c r="AO477" s="516"/>
      <c r="AP477" s="516"/>
      <c r="AQ477" s="516"/>
      <c r="AR477" s="516"/>
      <c r="AS477" s="516"/>
      <c r="AT477" s="516"/>
      <c r="AU477" s="516"/>
      <c r="AV477" s="516"/>
      <c r="AW477" s="516"/>
      <c r="AX477" s="516"/>
      <c r="AY477" s="516"/>
      <c r="AZ477" s="516"/>
      <c r="BA477" s="516"/>
      <c r="BB477" s="516"/>
      <c r="BC477" s="516"/>
      <c r="BD477" s="516"/>
      <c r="BE477" s="516"/>
      <c r="BF477" s="516"/>
      <c r="BG477" s="516"/>
      <c r="BH477" s="516"/>
      <c r="BI477" s="516"/>
      <c r="BJ477" s="516"/>
      <c r="BK477" s="516"/>
      <c r="BL477" s="516"/>
      <c r="BM477" s="516"/>
      <c r="BN477" s="516"/>
      <c r="BO477" s="516"/>
      <c r="BP477" s="516"/>
      <c r="BQ477" s="516"/>
      <c r="BR477" s="516"/>
      <c r="BS477" s="516"/>
      <c r="BT477" s="516"/>
      <c r="BU477" s="516"/>
      <c r="BV477" s="516"/>
      <c r="BW477" s="516"/>
      <c r="BX477" s="516"/>
      <c r="BY477" s="516"/>
      <c r="BZ477" s="516"/>
      <c r="CA477" s="516"/>
      <c r="CB477" s="516"/>
      <c r="CC477" s="516"/>
      <c r="CD477" s="516"/>
      <c r="CE477" s="516"/>
      <c r="CF477" s="516"/>
      <c r="CG477" s="516"/>
      <c r="CH477" s="516"/>
      <c r="CI477" s="516"/>
    </row>
    <row r="478" spans="1:89" ht="53.25" customHeight="1">
      <c r="B478" s="516" t="s">
        <v>600</v>
      </c>
      <c r="C478" s="516"/>
      <c r="D478" s="516"/>
      <c r="E478" s="516"/>
      <c r="F478" s="516"/>
      <c r="G478" s="516"/>
      <c r="H478" s="516"/>
      <c r="I478" s="516"/>
      <c r="J478" s="516"/>
      <c r="K478" s="516"/>
      <c r="L478" s="516"/>
      <c r="M478" s="516"/>
      <c r="N478" s="516"/>
      <c r="O478" s="516"/>
      <c r="P478" s="516"/>
      <c r="Q478" s="516"/>
      <c r="R478" s="516"/>
      <c r="S478" s="516"/>
      <c r="T478" s="516"/>
      <c r="U478" s="516"/>
      <c r="V478" s="516"/>
      <c r="W478" s="516"/>
      <c r="X478" s="516"/>
      <c r="Y478" s="516"/>
      <c r="Z478" s="516"/>
      <c r="AA478" s="516"/>
      <c r="AB478" s="516"/>
      <c r="AC478" s="516"/>
      <c r="AD478" s="516"/>
      <c r="AE478" s="516"/>
      <c r="AF478" s="516"/>
      <c r="AG478" s="516"/>
      <c r="AH478" s="516"/>
      <c r="AI478" s="516"/>
      <c r="AJ478" s="516"/>
      <c r="AK478" s="516"/>
      <c r="AL478" s="516"/>
      <c r="AM478" s="516"/>
      <c r="AN478" s="516"/>
      <c r="AO478" s="516"/>
      <c r="AP478" s="516"/>
      <c r="AQ478" s="516"/>
      <c r="AR478" s="516"/>
      <c r="AS478" s="516"/>
      <c r="AT478" s="516"/>
      <c r="AU478" s="516"/>
      <c r="AV478" s="516"/>
      <c r="AW478" s="516"/>
      <c r="AX478" s="516"/>
      <c r="AY478" s="516"/>
      <c r="AZ478" s="516"/>
      <c r="BA478" s="516"/>
      <c r="BB478" s="516"/>
      <c r="BC478" s="516"/>
      <c r="BD478" s="516"/>
      <c r="BE478" s="516"/>
      <c r="BF478" s="516"/>
      <c r="BG478" s="516"/>
      <c r="BH478" s="516"/>
      <c r="BI478" s="516"/>
      <c r="BJ478" s="516"/>
      <c r="BK478" s="516"/>
      <c r="BL478" s="516"/>
      <c r="BM478" s="516"/>
      <c r="BN478" s="516"/>
      <c r="BO478" s="516"/>
      <c r="BP478" s="516"/>
      <c r="BQ478" s="516"/>
      <c r="BR478" s="516"/>
      <c r="BS478" s="516"/>
      <c r="BT478" s="516"/>
      <c r="BU478" s="516"/>
      <c r="BV478" s="516"/>
      <c r="BW478" s="516"/>
      <c r="BX478" s="516"/>
      <c r="BY478" s="516"/>
      <c r="BZ478" s="516"/>
      <c r="CA478" s="516"/>
      <c r="CB478" s="516"/>
      <c r="CC478" s="516"/>
      <c r="CD478" s="516"/>
      <c r="CE478" s="516"/>
      <c r="CF478" s="516"/>
      <c r="CG478" s="516"/>
      <c r="CH478" s="516"/>
      <c r="CI478" s="516"/>
    </row>
    <row r="479" spans="1:89" ht="4.5" customHeight="1">
      <c r="B479" s="516"/>
      <c r="C479" s="516"/>
      <c r="D479" s="516"/>
      <c r="E479" s="516"/>
      <c r="F479" s="516"/>
      <c r="G479" s="516"/>
      <c r="H479" s="516"/>
      <c r="I479" s="516"/>
      <c r="J479" s="516"/>
      <c r="K479" s="516"/>
      <c r="L479" s="516"/>
      <c r="M479" s="516"/>
      <c r="N479" s="516"/>
      <c r="O479" s="516"/>
      <c r="P479" s="516"/>
      <c r="Q479" s="516"/>
      <c r="R479" s="516"/>
      <c r="S479" s="516"/>
      <c r="T479" s="516"/>
      <c r="U479" s="516"/>
      <c r="V479" s="516"/>
      <c r="W479" s="516"/>
      <c r="X479" s="516"/>
      <c r="Y479" s="516"/>
      <c r="Z479" s="516"/>
      <c r="AA479" s="516"/>
      <c r="AB479" s="516"/>
      <c r="AC479" s="516"/>
      <c r="AD479" s="516"/>
      <c r="AE479" s="516"/>
      <c r="AF479" s="516"/>
      <c r="AG479" s="516"/>
      <c r="AH479" s="516"/>
      <c r="AI479" s="516"/>
      <c r="AJ479" s="516"/>
      <c r="AK479" s="516"/>
      <c r="AL479" s="516"/>
      <c r="AM479" s="516"/>
      <c r="AN479" s="516"/>
      <c r="AO479" s="516"/>
      <c r="AP479" s="516"/>
      <c r="AQ479" s="516"/>
      <c r="AR479" s="516"/>
      <c r="AS479" s="516"/>
      <c r="AT479" s="516"/>
      <c r="AU479" s="516"/>
      <c r="AV479" s="516"/>
      <c r="AW479" s="516"/>
      <c r="AX479" s="516"/>
      <c r="AY479" s="516"/>
      <c r="AZ479" s="516"/>
      <c r="BA479" s="516"/>
      <c r="BB479" s="516"/>
      <c r="BC479" s="516"/>
      <c r="BD479" s="516"/>
      <c r="BE479" s="516"/>
      <c r="BF479" s="516"/>
      <c r="BG479" s="516"/>
      <c r="BH479" s="516"/>
      <c r="BI479" s="516"/>
      <c r="BJ479" s="516"/>
      <c r="BK479" s="516"/>
      <c r="BL479" s="516"/>
      <c r="BM479" s="516"/>
      <c r="BN479" s="516"/>
      <c r="BO479" s="516"/>
      <c r="BP479" s="516"/>
      <c r="BQ479" s="516"/>
      <c r="BR479" s="516"/>
      <c r="BS479" s="516"/>
      <c r="BT479" s="516"/>
      <c r="BU479" s="516"/>
      <c r="BV479" s="516"/>
      <c r="BW479" s="516"/>
      <c r="BX479" s="516"/>
      <c r="BY479" s="516"/>
      <c r="BZ479" s="516"/>
      <c r="CA479" s="516"/>
      <c r="CB479" s="516"/>
      <c r="CC479" s="516"/>
      <c r="CD479" s="516"/>
      <c r="CE479" s="516"/>
      <c r="CF479" s="516"/>
      <c r="CG479" s="516"/>
      <c r="CH479" s="516"/>
      <c r="CI479" s="516"/>
    </row>
    <row r="480" spans="1:89" ht="28.5" customHeight="1">
      <c r="B480" s="516" t="s">
        <v>601</v>
      </c>
      <c r="C480" s="516"/>
      <c r="D480" s="516"/>
      <c r="E480" s="516"/>
      <c r="F480" s="516"/>
      <c r="G480" s="516"/>
      <c r="H480" s="516"/>
      <c r="I480" s="516"/>
      <c r="J480" s="516"/>
      <c r="K480" s="516"/>
      <c r="L480" s="516"/>
      <c r="M480" s="516"/>
      <c r="N480" s="516"/>
      <c r="O480" s="516"/>
      <c r="P480" s="516"/>
      <c r="Q480" s="516"/>
      <c r="R480" s="516"/>
      <c r="S480" s="516"/>
      <c r="T480" s="516"/>
      <c r="U480" s="516"/>
      <c r="V480" s="516"/>
      <c r="W480" s="516"/>
      <c r="X480" s="516"/>
      <c r="Y480" s="516"/>
      <c r="Z480" s="516"/>
      <c r="AA480" s="516"/>
      <c r="AB480" s="516"/>
      <c r="AC480" s="516"/>
      <c r="AD480" s="516"/>
      <c r="AE480" s="516"/>
      <c r="AF480" s="516"/>
      <c r="AG480" s="516"/>
      <c r="AH480" s="516"/>
      <c r="AI480" s="516"/>
      <c r="AJ480" s="516"/>
      <c r="AK480" s="516"/>
      <c r="AL480" s="516"/>
      <c r="AM480" s="516"/>
      <c r="AN480" s="516"/>
      <c r="AO480" s="516"/>
      <c r="AP480" s="516"/>
      <c r="AQ480" s="516"/>
      <c r="AR480" s="516"/>
      <c r="AS480" s="516"/>
      <c r="AT480" s="516"/>
      <c r="AU480" s="516"/>
      <c r="AV480" s="516"/>
      <c r="AW480" s="516"/>
      <c r="AX480" s="516"/>
      <c r="AY480" s="516"/>
      <c r="AZ480" s="516"/>
      <c r="BA480" s="516"/>
      <c r="BB480" s="516"/>
      <c r="BC480" s="516"/>
      <c r="BD480" s="516"/>
      <c r="BE480" s="516"/>
      <c r="BF480" s="516"/>
      <c r="BG480" s="516"/>
      <c r="BH480" s="516"/>
      <c r="BI480" s="516"/>
      <c r="BJ480" s="516"/>
      <c r="BK480" s="516"/>
      <c r="BL480" s="516"/>
      <c r="BM480" s="516"/>
      <c r="BN480" s="516"/>
      <c r="BO480" s="516"/>
      <c r="BP480" s="516"/>
      <c r="BQ480" s="516"/>
      <c r="BR480" s="516"/>
      <c r="BS480" s="516"/>
      <c r="BT480" s="516"/>
      <c r="BU480" s="516"/>
      <c r="BV480" s="516"/>
      <c r="BW480" s="516"/>
      <c r="BX480" s="516"/>
      <c r="BY480" s="516"/>
      <c r="BZ480" s="516"/>
      <c r="CA480" s="516"/>
      <c r="CB480" s="516"/>
      <c r="CC480" s="516"/>
      <c r="CD480" s="516"/>
      <c r="CE480" s="516"/>
      <c r="CF480" s="516"/>
      <c r="CG480" s="516"/>
      <c r="CH480" s="516"/>
      <c r="CI480" s="516"/>
    </row>
    <row r="481" spans="2:87" ht="18" customHeight="1">
      <c r="B481" s="517" t="s">
        <v>602</v>
      </c>
      <c r="C481" s="517"/>
      <c r="D481" s="517"/>
      <c r="E481" s="517"/>
      <c r="F481" s="517"/>
      <c r="G481" s="517"/>
      <c r="H481" s="517"/>
      <c r="I481" s="517"/>
      <c r="J481" s="517"/>
      <c r="K481" s="517"/>
      <c r="L481" s="517"/>
      <c r="M481" s="517"/>
      <c r="N481" s="517"/>
      <c r="O481" s="517"/>
      <c r="P481" s="517"/>
      <c r="Q481" s="517"/>
      <c r="R481" s="517"/>
      <c r="S481" s="517"/>
      <c r="T481" s="517"/>
      <c r="U481" s="517"/>
      <c r="V481" s="517"/>
      <c r="W481" s="517"/>
      <c r="X481" s="517"/>
      <c r="Y481" s="517"/>
      <c r="Z481" s="517"/>
      <c r="AA481" s="517"/>
      <c r="AB481" s="517"/>
      <c r="AC481" s="517"/>
      <c r="AD481" s="517"/>
      <c r="AE481" s="517"/>
      <c r="AF481" s="517"/>
      <c r="AG481" s="517"/>
      <c r="AH481" s="517"/>
      <c r="AI481" s="517"/>
      <c r="AJ481" s="517"/>
      <c r="AK481" s="517"/>
      <c r="AL481" s="517"/>
      <c r="AM481" s="517"/>
      <c r="AN481" s="517"/>
      <c r="AO481" s="517"/>
      <c r="AP481" s="517"/>
      <c r="AQ481" s="517"/>
      <c r="AR481" s="517"/>
      <c r="AS481" s="517"/>
      <c r="AT481" s="517"/>
      <c r="AU481" s="517"/>
      <c r="AV481" s="517"/>
      <c r="AW481" s="517"/>
      <c r="AX481" s="517"/>
      <c r="AY481" s="517"/>
      <c r="AZ481" s="517"/>
      <c r="BA481" s="517"/>
      <c r="BB481" s="517"/>
      <c r="BC481" s="517"/>
      <c r="BD481" s="517"/>
      <c r="BE481" s="517"/>
      <c r="BF481" s="517"/>
      <c r="BG481" s="517"/>
      <c r="BH481" s="517"/>
      <c r="BI481" s="517"/>
      <c r="BJ481" s="517"/>
      <c r="BK481" s="517"/>
      <c r="BL481" s="517"/>
      <c r="BM481" s="517"/>
      <c r="BN481" s="517"/>
      <c r="BO481" s="517"/>
      <c r="BP481" s="517"/>
      <c r="BQ481" s="517"/>
      <c r="BR481" s="517"/>
      <c r="BS481" s="517"/>
      <c r="BT481" s="517"/>
      <c r="BU481" s="517"/>
      <c r="BV481" s="517"/>
      <c r="BW481" s="517"/>
      <c r="BX481" s="517"/>
      <c r="BY481" s="517"/>
      <c r="BZ481" s="517"/>
      <c r="CA481" s="517"/>
      <c r="CB481" s="517"/>
      <c r="CC481" s="517"/>
      <c r="CD481" s="517"/>
      <c r="CE481" s="517"/>
      <c r="CF481" s="517"/>
      <c r="CG481" s="517"/>
      <c r="CH481" s="517"/>
      <c r="CI481" s="517"/>
    </row>
    <row r="482" spans="2:87" ht="55.5" customHeight="1">
      <c r="B482" s="516" t="s">
        <v>603</v>
      </c>
      <c r="C482" s="516"/>
      <c r="D482" s="516"/>
      <c r="E482" s="516"/>
      <c r="F482" s="516"/>
      <c r="G482" s="516"/>
      <c r="H482" s="516"/>
      <c r="I482" s="516"/>
      <c r="J482" s="516"/>
      <c r="K482" s="516"/>
      <c r="L482" s="516"/>
      <c r="M482" s="516"/>
      <c r="N482" s="516"/>
      <c r="O482" s="516"/>
      <c r="P482" s="516"/>
      <c r="Q482" s="516"/>
      <c r="R482" s="516"/>
      <c r="S482" s="516"/>
      <c r="T482" s="516"/>
      <c r="U482" s="516"/>
      <c r="V482" s="516"/>
      <c r="W482" s="516"/>
      <c r="X482" s="516"/>
      <c r="Y482" s="516"/>
      <c r="Z482" s="516"/>
      <c r="AA482" s="516"/>
      <c r="AB482" s="516"/>
      <c r="AC482" s="516"/>
      <c r="AD482" s="516"/>
      <c r="AE482" s="516"/>
      <c r="AF482" s="516"/>
      <c r="AG482" s="516"/>
      <c r="AH482" s="516"/>
      <c r="AI482" s="516"/>
      <c r="AJ482" s="516"/>
      <c r="AK482" s="516"/>
      <c r="AL482" s="516"/>
      <c r="AM482" s="516"/>
      <c r="AN482" s="516"/>
      <c r="AO482" s="516"/>
      <c r="AP482" s="516"/>
      <c r="AQ482" s="516"/>
      <c r="AR482" s="516"/>
      <c r="AS482" s="516"/>
      <c r="AT482" s="516"/>
      <c r="AU482" s="516"/>
      <c r="AV482" s="516"/>
      <c r="AW482" s="516"/>
      <c r="AX482" s="516"/>
      <c r="AY482" s="516"/>
      <c r="AZ482" s="516"/>
      <c r="BA482" s="516"/>
      <c r="BB482" s="516"/>
      <c r="BC482" s="516"/>
      <c r="BD482" s="516"/>
      <c r="BE482" s="516"/>
      <c r="BF482" s="516"/>
      <c r="BG482" s="516"/>
      <c r="BH482" s="516"/>
      <c r="BI482" s="516"/>
      <c r="BJ482" s="516"/>
      <c r="BK482" s="516"/>
      <c r="BL482" s="516"/>
      <c r="BM482" s="516"/>
      <c r="BN482" s="516"/>
      <c r="BO482" s="516"/>
      <c r="BP482" s="516"/>
      <c r="BQ482" s="516"/>
      <c r="BR482" s="516"/>
      <c r="BS482" s="516"/>
      <c r="BT482" s="516"/>
      <c r="BU482" s="516"/>
      <c r="BV482" s="516"/>
      <c r="BW482" s="516"/>
      <c r="BX482" s="516"/>
      <c r="BY482" s="516"/>
      <c r="BZ482" s="516"/>
      <c r="CA482" s="516"/>
      <c r="CB482" s="516"/>
      <c r="CC482" s="516"/>
      <c r="CD482" s="516"/>
      <c r="CE482" s="516"/>
      <c r="CF482" s="516"/>
      <c r="CG482" s="516"/>
      <c r="CH482" s="516"/>
      <c r="CI482" s="516"/>
    </row>
    <row r="483" spans="2:87" ht="9.75" customHeight="1">
      <c r="B483" s="434"/>
      <c r="C483" s="434"/>
      <c r="D483" s="434"/>
      <c r="E483" s="434"/>
      <c r="F483" s="434"/>
      <c r="G483" s="434"/>
      <c r="H483" s="434"/>
      <c r="I483" s="434"/>
      <c r="J483" s="434"/>
      <c r="K483" s="434"/>
      <c r="L483" s="434"/>
      <c r="M483" s="434"/>
      <c r="N483" s="434"/>
      <c r="O483" s="434"/>
      <c r="P483" s="434"/>
      <c r="Q483" s="434"/>
      <c r="R483" s="434"/>
      <c r="S483" s="434"/>
      <c r="T483" s="434"/>
      <c r="U483" s="434"/>
      <c r="V483" s="434"/>
      <c r="W483" s="434"/>
      <c r="X483" s="434"/>
      <c r="Y483" s="434"/>
      <c r="Z483" s="434"/>
      <c r="AA483" s="434"/>
      <c r="AB483" s="434"/>
      <c r="AC483" s="434"/>
      <c r="AD483" s="434"/>
      <c r="AE483" s="434"/>
      <c r="AF483" s="434"/>
      <c r="AG483" s="434"/>
      <c r="AH483" s="434"/>
      <c r="AI483" s="434"/>
      <c r="AJ483" s="434"/>
      <c r="AK483" s="434"/>
      <c r="AL483" s="434"/>
      <c r="AM483" s="434"/>
      <c r="AN483" s="434"/>
      <c r="AO483" s="434"/>
      <c r="AP483" s="434"/>
      <c r="AQ483" s="434"/>
      <c r="AR483" s="434"/>
      <c r="AS483" s="434"/>
      <c r="AT483" s="434"/>
      <c r="AU483" s="434"/>
      <c r="AV483" s="434"/>
      <c r="AW483" s="434"/>
      <c r="AX483" s="434"/>
      <c r="AY483" s="434"/>
      <c r="AZ483" s="434"/>
      <c r="BA483" s="434"/>
      <c r="BB483" s="434"/>
      <c r="BC483" s="434"/>
      <c r="BD483" s="434"/>
      <c r="BE483" s="434"/>
      <c r="BF483" s="434"/>
      <c r="BG483" s="434"/>
      <c r="BH483" s="434"/>
      <c r="BI483" s="434"/>
      <c r="BJ483" s="434"/>
      <c r="BK483" s="434"/>
      <c r="BL483" s="434"/>
      <c r="BM483" s="434"/>
      <c r="BN483" s="434"/>
      <c r="BO483" s="434"/>
      <c r="BP483" s="434"/>
      <c r="BQ483" s="434"/>
      <c r="BR483" s="434"/>
      <c r="BS483" s="434"/>
      <c r="BT483" s="434"/>
      <c r="BU483" s="434"/>
      <c r="BV483" s="434"/>
      <c r="BW483" s="434"/>
      <c r="BX483" s="434"/>
      <c r="BY483" s="434"/>
      <c r="BZ483" s="434"/>
      <c r="CA483" s="434"/>
      <c r="CB483" s="434"/>
      <c r="CC483" s="434"/>
      <c r="CD483" s="434"/>
      <c r="CE483" s="434"/>
      <c r="CF483" s="434"/>
      <c r="CG483" s="434"/>
      <c r="CH483" s="434"/>
      <c r="CI483" s="434"/>
    </row>
    <row r="484" spans="2:87" ht="18" customHeight="1">
      <c r="B484" s="543" t="s">
        <v>604</v>
      </c>
      <c r="C484" s="543"/>
      <c r="D484" s="543"/>
      <c r="E484" s="543"/>
      <c r="F484" s="543"/>
      <c r="G484" s="543"/>
      <c r="H484" s="543"/>
      <c r="I484" s="543"/>
      <c r="J484" s="543"/>
      <c r="K484" s="543"/>
      <c r="L484" s="543"/>
      <c r="M484" s="543"/>
      <c r="N484" s="543"/>
      <c r="O484" s="543"/>
      <c r="P484" s="543"/>
      <c r="Q484" s="543"/>
      <c r="R484" s="543"/>
      <c r="S484" s="543"/>
      <c r="T484" s="543"/>
      <c r="U484" s="543"/>
      <c r="V484" s="543"/>
      <c r="W484" s="543"/>
      <c r="X484" s="543"/>
      <c r="Y484" s="543"/>
      <c r="Z484" s="543"/>
      <c r="AA484" s="543"/>
      <c r="AB484" s="543"/>
      <c r="AC484" s="543"/>
      <c r="AD484" s="543"/>
      <c r="AE484" s="543"/>
      <c r="AF484" s="543"/>
      <c r="AG484" s="543"/>
      <c r="AH484" s="543"/>
      <c r="AI484" s="543"/>
      <c r="AJ484" s="543"/>
      <c r="AK484" s="543"/>
      <c r="AL484" s="543"/>
      <c r="AM484" s="543"/>
      <c r="AN484" s="543"/>
      <c r="AO484" s="543"/>
      <c r="AP484" s="543"/>
      <c r="AQ484" s="543"/>
      <c r="AR484" s="543"/>
      <c r="AS484" s="543"/>
      <c r="AT484" s="543"/>
      <c r="AU484" s="543"/>
      <c r="AV484" s="543"/>
      <c r="AW484" s="543"/>
      <c r="AX484" s="543"/>
      <c r="AY484" s="543"/>
      <c r="AZ484" s="543"/>
      <c r="BA484" s="543"/>
      <c r="BB484" s="543"/>
      <c r="BC484" s="543"/>
      <c r="BD484" s="543"/>
      <c r="BE484" s="543"/>
      <c r="BF484" s="543"/>
      <c r="BG484" s="543"/>
      <c r="BH484" s="543"/>
      <c r="BI484" s="543"/>
      <c r="BJ484" s="543"/>
      <c r="BK484" s="543"/>
      <c r="BL484" s="543"/>
      <c r="BM484" s="543"/>
      <c r="BN484" s="543"/>
      <c r="BO484" s="543"/>
      <c r="BP484" s="543"/>
      <c r="BQ484" s="543"/>
      <c r="BR484" s="543"/>
      <c r="BS484" s="543"/>
      <c r="BT484" s="543"/>
      <c r="BU484" s="543"/>
      <c r="BV484" s="543"/>
      <c r="BW484" s="543"/>
      <c r="BX484" s="543"/>
      <c r="BY484" s="543"/>
      <c r="BZ484" s="543"/>
      <c r="CA484" s="543"/>
      <c r="CB484" s="543"/>
      <c r="CC484" s="543"/>
      <c r="CD484" s="543"/>
      <c r="CE484" s="543"/>
      <c r="CF484" s="543"/>
      <c r="CG484" s="543"/>
      <c r="CH484" s="543"/>
      <c r="CI484" s="543"/>
    </row>
    <row r="485" spans="2:87" ht="66" customHeight="1">
      <c r="B485" s="516" t="s">
        <v>605</v>
      </c>
      <c r="C485" s="516"/>
      <c r="D485" s="516"/>
      <c r="E485" s="516"/>
      <c r="F485" s="516"/>
      <c r="G485" s="516"/>
      <c r="H485" s="516"/>
      <c r="I485" s="516"/>
      <c r="J485" s="516"/>
      <c r="K485" s="516"/>
      <c r="L485" s="516"/>
      <c r="M485" s="516"/>
      <c r="N485" s="516"/>
      <c r="O485" s="516"/>
      <c r="P485" s="516"/>
      <c r="Q485" s="516"/>
      <c r="R485" s="516"/>
      <c r="S485" s="516"/>
      <c r="T485" s="516"/>
      <c r="U485" s="516"/>
      <c r="V485" s="516"/>
      <c r="W485" s="516"/>
      <c r="X485" s="516"/>
      <c r="Y485" s="516"/>
      <c r="Z485" s="516"/>
      <c r="AA485" s="516"/>
      <c r="AB485" s="516"/>
      <c r="AC485" s="516"/>
      <c r="AD485" s="516"/>
      <c r="AE485" s="516"/>
      <c r="AF485" s="516"/>
      <c r="AG485" s="516"/>
      <c r="AH485" s="516"/>
      <c r="AI485" s="516"/>
      <c r="AJ485" s="516"/>
      <c r="AK485" s="516"/>
      <c r="AL485" s="516"/>
      <c r="AM485" s="516"/>
      <c r="AN485" s="516"/>
      <c r="AO485" s="516"/>
      <c r="AP485" s="516"/>
      <c r="AQ485" s="516"/>
      <c r="AR485" s="516"/>
      <c r="AS485" s="516"/>
      <c r="AT485" s="516"/>
      <c r="AU485" s="516"/>
      <c r="AV485" s="516"/>
      <c r="AW485" s="516"/>
      <c r="AX485" s="516"/>
      <c r="AY485" s="516"/>
      <c r="AZ485" s="516"/>
      <c r="BA485" s="516"/>
      <c r="BB485" s="516"/>
      <c r="BC485" s="516"/>
      <c r="BD485" s="516"/>
      <c r="BE485" s="516"/>
      <c r="BF485" s="516"/>
      <c r="BG485" s="516"/>
      <c r="BH485" s="516"/>
      <c r="BI485" s="516"/>
      <c r="BJ485" s="516"/>
      <c r="BK485" s="516"/>
      <c r="BL485" s="516"/>
      <c r="BM485" s="516"/>
      <c r="BN485" s="516"/>
      <c r="BO485" s="516"/>
      <c r="BP485" s="516"/>
      <c r="BQ485" s="516"/>
      <c r="BR485" s="516"/>
      <c r="BS485" s="516"/>
      <c r="BT485" s="516"/>
      <c r="BU485" s="516"/>
      <c r="BV485" s="516"/>
      <c r="BW485" s="516"/>
      <c r="BX485" s="516"/>
      <c r="BY485" s="516"/>
      <c r="BZ485" s="516"/>
      <c r="CA485" s="516"/>
      <c r="CB485" s="516"/>
      <c r="CC485" s="516"/>
      <c r="CD485" s="516"/>
      <c r="CE485" s="516"/>
      <c r="CF485" s="516"/>
      <c r="CG485" s="516"/>
      <c r="CH485" s="516"/>
      <c r="CI485" s="516"/>
    </row>
    <row r="486" spans="2:87" ht="29.25" customHeight="1">
      <c r="B486" s="516" t="s">
        <v>606</v>
      </c>
      <c r="C486" s="516"/>
      <c r="D486" s="516"/>
      <c r="E486" s="516"/>
      <c r="F486" s="516"/>
      <c r="G486" s="516"/>
      <c r="H486" s="516"/>
      <c r="I486" s="516"/>
      <c r="J486" s="516"/>
      <c r="K486" s="516"/>
      <c r="L486" s="516"/>
      <c r="M486" s="516"/>
      <c r="N486" s="516"/>
      <c r="O486" s="516"/>
      <c r="P486" s="516"/>
      <c r="Q486" s="516"/>
      <c r="R486" s="516"/>
      <c r="S486" s="516"/>
      <c r="T486" s="516"/>
      <c r="U486" s="516"/>
      <c r="V486" s="516"/>
      <c r="W486" s="516"/>
      <c r="X486" s="516"/>
      <c r="Y486" s="516"/>
      <c r="Z486" s="516"/>
      <c r="AA486" s="516"/>
      <c r="AB486" s="516"/>
      <c r="AC486" s="516"/>
      <c r="AD486" s="516"/>
      <c r="AE486" s="516"/>
      <c r="AF486" s="516"/>
      <c r="AG486" s="516"/>
      <c r="AH486" s="516"/>
      <c r="AI486" s="516"/>
      <c r="AJ486" s="516"/>
      <c r="AK486" s="516"/>
      <c r="AL486" s="516"/>
      <c r="AM486" s="516"/>
      <c r="AN486" s="516"/>
      <c r="AO486" s="516"/>
      <c r="AP486" s="516"/>
      <c r="AQ486" s="516"/>
      <c r="AR486" s="516"/>
      <c r="AS486" s="516"/>
      <c r="AT486" s="516"/>
      <c r="AU486" s="516"/>
      <c r="AV486" s="516"/>
      <c r="AW486" s="516"/>
      <c r="AX486" s="516"/>
      <c r="AY486" s="516"/>
      <c r="AZ486" s="516"/>
      <c r="BA486" s="516"/>
      <c r="BB486" s="516"/>
      <c r="BC486" s="516"/>
      <c r="BD486" s="516"/>
      <c r="BE486" s="516"/>
      <c r="BF486" s="516"/>
      <c r="BG486" s="516"/>
      <c r="BH486" s="516"/>
      <c r="BI486" s="516"/>
      <c r="BJ486" s="516"/>
      <c r="BK486" s="516"/>
      <c r="BL486" s="516"/>
      <c r="BM486" s="516"/>
      <c r="BN486" s="516"/>
      <c r="BO486" s="516"/>
      <c r="BP486" s="516"/>
      <c r="BQ486" s="516"/>
      <c r="BR486" s="516"/>
      <c r="BS486" s="516"/>
      <c r="BT486" s="516"/>
      <c r="BU486" s="516"/>
      <c r="BV486" s="516"/>
      <c r="BW486" s="516"/>
      <c r="BX486" s="516"/>
      <c r="BY486" s="516"/>
      <c r="BZ486" s="516"/>
      <c r="CA486" s="516"/>
      <c r="CB486" s="516"/>
      <c r="CC486" s="516"/>
      <c r="CD486" s="516"/>
      <c r="CE486" s="516"/>
      <c r="CF486" s="516"/>
      <c r="CG486" s="516"/>
      <c r="CH486" s="516"/>
      <c r="CI486" s="516"/>
    </row>
    <row r="487" spans="2:87" ht="42" customHeight="1">
      <c r="B487" s="516" t="s">
        <v>607</v>
      </c>
      <c r="C487" s="516"/>
      <c r="D487" s="516"/>
      <c r="E487" s="516"/>
      <c r="F487" s="516"/>
      <c r="G487" s="516"/>
      <c r="H487" s="516"/>
      <c r="I487" s="516"/>
      <c r="J487" s="516"/>
      <c r="K487" s="516"/>
      <c r="L487" s="516"/>
      <c r="M487" s="516"/>
      <c r="N487" s="516"/>
      <c r="O487" s="516"/>
      <c r="P487" s="516"/>
      <c r="Q487" s="516"/>
      <c r="R487" s="516"/>
      <c r="S487" s="516"/>
      <c r="T487" s="516"/>
      <c r="U487" s="516"/>
      <c r="V487" s="516"/>
      <c r="W487" s="516"/>
      <c r="X487" s="516"/>
      <c r="Y487" s="516"/>
      <c r="Z487" s="516"/>
      <c r="AA487" s="516"/>
      <c r="AB487" s="516"/>
      <c r="AC487" s="516"/>
      <c r="AD487" s="516"/>
      <c r="AE487" s="516"/>
      <c r="AF487" s="516"/>
      <c r="AG487" s="516"/>
      <c r="AH487" s="516"/>
      <c r="AI487" s="516"/>
      <c r="AJ487" s="516"/>
      <c r="AK487" s="516"/>
      <c r="AL487" s="516"/>
      <c r="AM487" s="516"/>
      <c r="AN487" s="516"/>
      <c r="AO487" s="516"/>
      <c r="AP487" s="516"/>
      <c r="AQ487" s="516"/>
      <c r="AR487" s="516"/>
      <c r="AS487" s="516"/>
      <c r="AT487" s="516"/>
      <c r="AU487" s="516"/>
      <c r="AV487" s="516"/>
      <c r="AW487" s="516"/>
      <c r="AX487" s="516"/>
      <c r="AY487" s="516"/>
      <c r="AZ487" s="516"/>
      <c r="BA487" s="516"/>
      <c r="BB487" s="516"/>
      <c r="BC487" s="516"/>
      <c r="BD487" s="516"/>
      <c r="BE487" s="516"/>
      <c r="BF487" s="516"/>
      <c r="BG487" s="516"/>
      <c r="BH487" s="516"/>
      <c r="BI487" s="516"/>
      <c r="BJ487" s="516"/>
      <c r="BK487" s="516"/>
      <c r="BL487" s="516"/>
      <c r="BM487" s="516"/>
      <c r="BN487" s="516"/>
      <c r="BO487" s="516"/>
      <c r="BP487" s="516"/>
      <c r="BQ487" s="516"/>
      <c r="BR487" s="516"/>
      <c r="BS487" s="516"/>
      <c r="BT487" s="516"/>
      <c r="BU487" s="516"/>
      <c r="BV487" s="516"/>
      <c r="BW487" s="516"/>
      <c r="BX487" s="516"/>
      <c r="BY487" s="516"/>
      <c r="BZ487" s="516"/>
      <c r="CA487" s="516"/>
      <c r="CB487" s="516"/>
      <c r="CC487" s="516"/>
      <c r="CD487" s="516"/>
      <c r="CE487" s="516"/>
      <c r="CF487" s="516"/>
      <c r="CG487" s="516"/>
      <c r="CH487" s="516"/>
      <c r="CI487" s="516"/>
    </row>
    <row r="488" spans="2:87" ht="9" customHeight="1">
      <c r="B488" s="431"/>
      <c r="C488" s="431"/>
      <c r="D488" s="431"/>
      <c r="E488" s="431"/>
      <c r="F488" s="431"/>
      <c r="G488" s="431"/>
      <c r="H488" s="431"/>
      <c r="I488" s="431"/>
      <c r="J488" s="431"/>
      <c r="K488" s="431"/>
      <c r="L488" s="431"/>
      <c r="M488" s="431"/>
      <c r="N488" s="431"/>
      <c r="O488" s="431"/>
      <c r="P488" s="431"/>
      <c r="Q488" s="431"/>
      <c r="R488" s="431"/>
      <c r="S488" s="431"/>
      <c r="T488" s="431"/>
      <c r="U488" s="431"/>
      <c r="V488" s="431"/>
      <c r="W488" s="431"/>
      <c r="X488" s="431"/>
      <c r="Y488" s="431"/>
      <c r="Z488" s="431"/>
      <c r="AA488" s="431"/>
      <c r="AB488" s="431"/>
      <c r="AC488" s="431"/>
      <c r="AD488" s="431"/>
      <c r="AE488" s="431"/>
      <c r="AF488" s="431"/>
      <c r="AG488" s="431"/>
      <c r="AH488" s="431"/>
      <c r="AI488" s="431"/>
      <c r="AJ488" s="431"/>
      <c r="AK488" s="431"/>
      <c r="AL488" s="431"/>
      <c r="AM488" s="431"/>
      <c r="AN488" s="431"/>
      <c r="AO488" s="431"/>
      <c r="AP488" s="431"/>
      <c r="AQ488" s="431"/>
      <c r="AR488" s="431"/>
      <c r="AS488" s="431"/>
      <c r="AT488" s="431"/>
      <c r="AU488" s="431"/>
      <c r="AV488" s="431"/>
      <c r="AW488" s="431"/>
      <c r="AX488" s="431"/>
      <c r="AY488" s="431"/>
      <c r="AZ488" s="431"/>
      <c r="BA488" s="431"/>
      <c r="BB488" s="431"/>
      <c r="BC488" s="431"/>
      <c r="BD488" s="431"/>
      <c r="BE488" s="431"/>
      <c r="BF488" s="431"/>
      <c r="BG488" s="431"/>
      <c r="BH488" s="431"/>
      <c r="BI488" s="431"/>
      <c r="BJ488" s="431"/>
      <c r="BK488" s="431"/>
      <c r="BL488" s="431"/>
      <c r="BM488" s="431"/>
      <c r="BN488" s="431"/>
      <c r="BO488" s="431"/>
      <c r="BP488" s="431"/>
      <c r="BQ488" s="431"/>
      <c r="BR488" s="431"/>
      <c r="BS488" s="431"/>
      <c r="BT488" s="431"/>
      <c r="BU488" s="431"/>
      <c r="BV488" s="431"/>
      <c r="BW488" s="431"/>
      <c r="BX488" s="431"/>
      <c r="BY488" s="431"/>
      <c r="BZ488" s="431"/>
      <c r="CA488" s="431"/>
      <c r="CB488" s="431"/>
      <c r="CC488" s="431"/>
      <c r="CD488" s="431"/>
      <c r="CE488" s="431"/>
      <c r="CF488" s="431"/>
      <c r="CG488" s="431"/>
      <c r="CH488" s="431"/>
      <c r="CI488" s="431"/>
    </row>
    <row r="489" spans="2:87" ht="18" customHeight="1">
      <c r="B489" s="517" t="s">
        <v>608</v>
      </c>
      <c r="C489" s="517"/>
      <c r="D489" s="517"/>
      <c r="E489" s="517"/>
      <c r="F489" s="517"/>
      <c r="G489" s="517"/>
      <c r="H489" s="517"/>
      <c r="I489" s="517"/>
      <c r="J489" s="517"/>
      <c r="K489" s="517"/>
      <c r="L489" s="517"/>
      <c r="M489" s="517"/>
      <c r="N489" s="517"/>
      <c r="O489" s="517"/>
      <c r="P489" s="517"/>
      <c r="Q489" s="517"/>
      <c r="R489" s="517"/>
      <c r="S489" s="517"/>
      <c r="T489" s="517"/>
      <c r="U489" s="517"/>
      <c r="V489" s="517"/>
      <c r="W489" s="517"/>
      <c r="X489" s="517"/>
      <c r="Y489" s="517"/>
      <c r="Z489" s="517"/>
      <c r="AA489" s="517"/>
      <c r="AB489" s="517"/>
      <c r="AC489" s="517"/>
      <c r="AD489" s="517"/>
      <c r="AE489" s="517"/>
      <c r="AF489" s="517"/>
      <c r="AG489" s="517"/>
      <c r="AH489" s="517"/>
      <c r="AI489" s="517"/>
      <c r="AJ489" s="517"/>
      <c r="AK489" s="517"/>
      <c r="AL489" s="517"/>
      <c r="AM489" s="517"/>
      <c r="AN489" s="517"/>
      <c r="AO489" s="517"/>
      <c r="AP489" s="517"/>
      <c r="AQ489" s="517"/>
      <c r="AR489" s="517"/>
      <c r="AS489" s="517"/>
      <c r="AT489" s="517"/>
      <c r="AU489" s="517"/>
      <c r="AV489" s="517"/>
      <c r="AW489" s="517"/>
      <c r="AX489" s="517"/>
      <c r="AY489" s="517"/>
      <c r="AZ489" s="517"/>
      <c r="BA489" s="517"/>
      <c r="BB489" s="517"/>
      <c r="BC489" s="517"/>
      <c r="BD489" s="517"/>
      <c r="BE489" s="517"/>
      <c r="BF489" s="517"/>
      <c r="BG489" s="517"/>
      <c r="BH489" s="517"/>
      <c r="BI489" s="517"/>
      <c r="BJ489" s="517"/>
      <c r="BK489" s="517"/>
      <c r="BL489" s="517"/>
      <c r="BM489" s="517"/>
      <c r="BN489" s="517"/>
      <c r="BO489" s="517"/>
      <c r="BP489" s="517"/>
      <c r="BQ489" s="517"/>
      <c r="BR489" s="517"/>
      <c r="BS489" s="517"/>
      <c r="BT489" s="517"/>
      <c r="BU489" s="517"/>
      <c r="BV489" s="517"/>
      <c r="BW489" s="517"/>
      <c r="BX489" s="517"/>
      <c r="BY489" s="517"/>
      <c r="BZ489" s="517"/>
      <c r="CA489" s="517"/>
      <c r="CB489" s="517"/>
      <c r="CC489" s="517"/>
      <c r="CD489" s="517"/>
      <c r="CE489" s="517"/>
      <c r="CF489" s="517"/>
      <c r="CG489" s="517"/>
      <c r="CH489" s="517"/>
      <c r="CI489" s="517"/>
    </row>
    <row r="490" spans="2:87" ht="54.75" customHeight="1">
      <c r="B490" s="516" t="s">
        <v>609</v>
      </c>
      <c r="C490" s="516"/>
      <c r="D490" s="516"/>
      <c r="E490" s="516"/>
      <c r="F490" s="516"/>
      <c r="G490" s="516"/>
      <c r="H490" s="516"/>
      <c r="I490" s="516"/>
      <c r="J490" s="516"/>
      <c r="K490" s="516"/>
      <c r="L490" s="516"/>
      <c r="M490" s="516"/>
      <c r="N490" s="516"/>
      <c r="O490" s="516"/>
      <c r="P490" s="516"/>
      <c r="Q490" s="516"/>
      <c r="R490" s="516"/>
      <c r="S490" s="516"/>
      <c r="T490" s="516"/>
      <c r="U490" s="516"/>
      <c r="V490" s="516"/>
      <c r="W490" s="516"/>
      <c r="X490" s="516"/>
      <c r="Y490" s="516"/>
      <c r="Z490" s="516"/>
      <c r="AA490" s="516"/>
      <c r="AB490" s="516"/>
      <c r="AC490" s="516"/>
      <c r="AD490" s="516"/>
      <c r="AE490" s="516"/>
      <c r="AF490" s="516"/>
      <c r="AG490" s="516"/>
      <c r="AH490" s="516"/>
      <c r="AI490" s="516"/>
      <c r="AJ490" s="516"/>
      <c r="AK490" s="516"/>
      <c r="AL490" s="516"/>
      <c r="AM490" s="516"/>
      <c r="AN490" s="516"/>
      <c r="AO490" s="516"/>
      <c r="AP490" s="516"/>
      <c r="AQ490" s="516"/>
      <c r="AR490" s="516"/>
      <c r="AS490" s="516"/>
      <c r="AT490" s="516"/>
      <c r="AU490" s="516"/>
      <c r="AV490" s="516"/>
      <c r="AW490" s="516"/>
      <c r="AX490" s="516"/>
      <c r="AY490" s="516"/>
      <c r="AZ490" s="516"/>
      <c r="BA490" s="516"/>
      <c r="BB490" s="516"/>
      <c r="BC490" s="516"/>
      <c r="BD490" s="516"/>
      <c r="BE490" s="516"/>
      <c r="BF490" s="516"/>
      <c r="BG490" s="516"/>
      <c r="BH490" s="516"/>
      <c r="BI490" s="516"/>
      <c r="BJ490" s="516"/>
      <c r="BK490" s="516"/>
      <c r="BL490" s="516"/>
      <c r="BM490" s="516"/>
      <c r="BN490" s="516"/>
      <c r="BO490" s="516"/>
      <c r="BP490" s="516"/>
      <c r="BQ490" s="516"/>
      <c r="BR490" s="516"/>
      <c r="BS490" s="516"/>
      <c r="BT490" s="516"/>
      <c r="BU490" s="516"/>
      <c r="BV490" s="516"/>
      <c r="BW490" s="516"/>
      <c r="BX490" s="516"/>
      <c r="BY490" s="516"/>
      <c r="BZ490" s="516"/>
      <c r="CA490" s="516"/>
      <c r="CB490" s="516"/>
      <c r="CC490" s="516"/>
      <c r="CD490" s="516"/>
      <c r="CE490" s="516"/>
      <c r="CF490" s="516"/>
      <c r="CG490" s="516"/>
      <c r="CH490" s="516"/>
      <c r="CI490" s="516"/>
    </row>
    <row r="491" spans="2:87" ht="18" customHeight="1">
      <c r="B491" s="543" t="s">
        <v>610</v>
      </c>
      <c r="C491" s="543"/>
      <c r="D491" s="543"/>
      <c r="E491" s="543"/>
      <c r="F491" s="543"/>
      <c r="G491" s="543"/>
      <c r="H491" s="543"/>
      <c r="I491" s="543"/>
      <c r="J491" s="543"/>
      <c r="K491" s="543"/>
      <c r="L491" s="543"/>
      <c r="M491" s="543"/>
      <c r="N491" s="543"/>
      <c r="O491" s="543"/>
      <c r="P491" s="543"/>
      <c r="Q491" s="543"/>
      <c r="R491" s="543"/>
      <c r="S491" s="543"/>
      <c r="T491" s="543"/>
      <c r="U491" s="543"/>
      <c r="V491" s="543"/>
      <c r="W491" s="543"/>
      <c r="X491" s="543"/>
      <c r="Y491" s="543"/>
      <c r="Z491" s="543"/>
      <c r="AA491" s="543"/>
      <c r="AB491" s="543"/>
      <c r="AC491" s="543"/>
      <c r="AD491" s="543"/>
      <c r="AE491" s="543"/>
      <c r="AF491" s="543"/>
      <c r="AG491" s="543"/>
      <c r="AH491" s="543"/>
      <c r="AI491" s="543"/>
      <c r="AJ491" s="543"/>
      <c r="AK491" s="543"/>
      <c r="AL491" s="543"/>
      <c r="AM491" s="543"/>
      <c r="AN491" s="543"/>
      <c r="AO491" s="543"/>
      <c r="AP491" s="543"/>
      <c r="AQ491" s="543"/>
      <c r="AR491" s="543"/>
      <c r="AS491" s="543"/>
      <c r="AT491" s="543"/>
      <c r="AU491" s="543"/>
      <c r="AV491" s="543"/>
      <c r="AW491" s="543"/>
      <c r="AX491" s="543"/>
      <c r="AY491" s="543"/>
      <c r="AZ491" s="543"/>
      <c r="BA491" s="543"/>
      <c r="BB491" s="543"/>
      <c r="BC491" s="543"/>
      <c r="BD491" s="543"/>
      <c r="BE491" s="543"/>
      <c r="BF491" s="543"/>
      <c r="BG491" s="543"/>
      <c r="BH491" s="543"/>
      <c r="BI491" s="543"/>
      <c r="BJ491" s="543"/>
      <c r="BK491" s="543"/>
      <c r="BL491" s="543"/>
      <c r="BM491" s="543"/>
      <c r="BN491" s="543"/>
      <c r="BO491" s="543"/>
      <c r="BP491" s="543"/>
      <c r="BQ491" s="543"/>
      <c r="BR491" s="543"/>
      <c r="BS491" s="543"/>
      <c r="BT491" s="543"/>
      <c r="BU491" s="543"/>
      <c r="BV491" s="543"/>
      <c r="BW491" s="543"/>
      <c r="BX491" s="543"/>
      <c r="BY491" s="543"/>
      <c r="BZ491" s="543"/>
      <c r="CA491" s="543"/>
      <c r="CB491" s="543"/>
      <c r="CC491" s="543"/>
      <c r="CD491" s="543"/>
      <c r="CE491" s="543"/>
      <c r="CF491" s="543"/>
      <c r="CG491" s="543"/>
      <c r="CH491" s="543"/>
      <c r="CI491" s="543"/>
    </row>
    <row r="492" spans="2:87" ht="29.25" customHeight="1">
      <c r="B492" s="516" t="s">
        <v>611</v>
      </c>
      <c r="C492" s="516"/>
      <c r="D492" s="516"/>
      <c r="E492" s="516"/>
      <c r="F492" s="516"/>
      <c r="G492" s="516"/>
      <c r="H492" s="516"/>
      <c r="I492" s="516"/>
      <c r="J492" s="516"/>
      <c r="K492" s="516"/>
      <c r="L492" s="516"/>
      <c r="M492" s="516"/>
      <c r="N492" s="516"/>
      <c r="O492" s="516"/>
      <c r="P492" s="516"/>
      <c r="Q492" s="516"/>
      <c r="R492" s="516"/>
      <c r="S492" s="516"/>
      <c r="T492" s="516"/>
      <c r="U492" s="516"/>
      <c r="V492" s="516"/>
      <c r="W492" s="516"/>
      <c r="X492" s="516"/>
      <c r="Y492" s="516"/>
      <c r="Z492" s="516"/>
      <c r="AA492" s="516"/>
      <c r="AB492" s="516"/>
      <c r="AC492" s="516"/>
      <c r="AD492" s="516"/>
      <c r="AE492" s="516"/>
      <c r="AF492" s="516"/>
      <c r="AG492" s="516"/>
      <c r="AH492" s="516"/>
      <c r="AI492" s="516"/>
      <c r="AJ492" s="516"/>
      <c r="AK492" s="516"/>
      <c r="AL492" s="516"/>
      <c r="AM492" s="516"/>
      <c r="AN492" s="516"/>
      <c r="AO492" s="516"/>
      <c r="AP492" s="516"/>
      <c r="AQ492" s="516"/>
      <c r="AR492" s="516"/>
      <c r="AS492" s="516"/>
      <c r="AT492" s="516"/>
      <c r="AU492" s="516"/>
      <c r="AV492" s="516"/>
      <c r="AW492" s="516"/>
      <c r="AX492" s="516"/>
      <c r="AY492" s="516"/>
      <c r="AZ492" s="516"/>
      <c r="BA492" s="516"/>
      <c r="BB492" s="516"/>
      <c r="BC492" s="516"/>
      <c r="BD492" s="516"/>
      <c r="BE492" s="516"/>
      <c r="BF492" s="516"/>
      <c r="BG492" s="516"/>
      <c r="BH492" s="516"/>
      <c r="BI492" s="516"/>
      <c r="BJ492" s="516"/>
      <c r="BK492" s="516"/>
      <c r="BL492" s="516"/>
      <c r="BM492" s="516"/>
      <c r="BN492" s="516"/>
      <c r="BO492" s="516"/>
      <c r="BP492" s="516"/>
      <c r="BQ492" s="516"/>
      <c r="BR492" s="516"/>
      <c r="BS492" s="516"/>
      <c r="BT492" s="516"/>
      <c r="BU492" s="516"/>
      <c r="BV492" s="516"/>
      <c r="BW492" s="516"/>
      <c r="BX492" s="516"/>
      <c r="BY492" s="516"/>
      <c r="BZ492" s="516"/>
      <c r="CA492" s="516"/>
      <c r="CB492" s="516"/>
      <c r="CC492" s="516"/>
      <c r="CD492" s="516"/>
      <c r="CE492" s="516"/>
      <c r="CF492" s="516"/>
      <c r="CG492" s="516"/>
      <c r="CH492" s="516"/>
      <c r="CI492" s="516"/>
    </row>
    <row r="493" spans="2:87" ht="68.25" customHeight="1">
      <c r="B493" s="516" t="s">
        <v>612</v>
      </c>
      <c r="C493" s="516"/>
      <c r="D493" s="516"/>
      <c r="E493" s="516"/>
      <c r="F493" s="516"/>
      <c r="G493" s="516"/>
      <c r="H493" s="516"/>
      <c r="I493" s="516"/>
      <c r="J493" s="516"/>
      <c r="K493" s="516"/>
      <c r="L493" s="516"/>
      <c r="M493" s="516"/>
      <c r="N493" s="516"/>
      <c r="O493" s="516"/>
      <c r="P493" s="516"/>
      <c r="Q493" s="516"/>
      <c r="R493" s="516"/>
      <c r="S493" s="516"/>
      <c r="T493" s="516"/>
      <c r="U493" s="516"/>
      <c r="V493" s="516"/>
      <c r="W493" s="516"/>
      <c r="X493" s="516"/>
      <c r="Y493" s="516"/>
      <c r="Z493" s="516"/>
      <c r="AA493" s="516"/>
      <c r="AB493" s="516"/>
      <c r="AC493" s="516"/>
      <c r="AD493" s="516"/>
      <c r="AE493" s="516"/>
      <c r="AF493" s="516"/>
      <c r="AG493" s="516"/>
      <c r="AH493" s="516"/>
      <c r="AI493" s="516"/>
      <c r="AJ493" s="516"/>
      <c r="AK493" s="516"/>
      <c r="AL493" s="516"/>
      <c r="AM493" s="516"/>
      <c r="AN493" s="516"/>
      <c r="AO493" s="516"/>
      <c r="AP493" s="516"/>
      <c r="AQ493" s="516"/>
      <c r="AR493" s="516"/>
      <c r="AS493" s="516"/>
      <c r="AT493" s="516"/>
      <c r="AU493" s="516"/>
      <c r="AV493" s="516"/>
      <c r="AW493" s="516"/>
      <c r="AX493" s="516"/>
      <c r="AY493" s="516"/>
      <c r="AZ493" s="516"/>
      <c r="BA493" s="516"/>
      <c r="BB493" s="516"/>
      <c r="BC493" s="516"/>
      <c r="BD493" s="516"/>
      <c r="BE493" s="516"/>
      <c r="BF493" s="516"/>
      <c r="BG493" s="516"/>
      <c r="BH493" s="516"/>
      <c r="BI493" s="516"/>
      <c r="BJ493" s="516"/>
      <c r="BK493" s="516"/>
      <c r="BL493" s="516"/>
      <c r="BM493" s="516"/>
      <c r="BN493" s="516"/>
      <c r="BO493" s="516"/>
      <c r="BP493" s="516"/>
      <c r="BQ493" s="516"/>
      <c r="BR493" s="516"/>
      <c r="BS493" s="516"/>
      <c r="BT493" s="516"/>
      <c r="BU493" s="516"/>
      <c r="BV493" s="516"/>
      <c r="BW493" s="516"/>
      <c r="BX493" s="516"/>
      <c r="BY493" s="516"/>
      <c r="BZ493" s="516"/>
      <c r="CA493" s="516"/>
      <c r="CB493" s="516"/>
      <c r="CC493" s="516"/>
      <c r="CD493" s="516"/>
      <c r="CE493" s="516"/>
      <c r="CF493" s="516"/>
      <c r="CG493" s="516"/>
      <c r="CH493" s="516"/>
      <c r="CI493" s="516"/>
    </row>
    <row r="494" spans="2:87" ht="12.75">
      <c r="B494" s="431"/>
      <c r="C494" s="431"/>
      <c r="D494" s="431"/>
      <c r="E494" s="431"/>
      <c r="F494" s="431"/>
      <c r="G494" s="431"/>
      <c r="H494" s="431"/>
      <c r="I494" s="431"/>
      <c r="J494" s="431"/>
      <c r="K494" s="431"/>
      <c r="L494" s="431"/>
      <c r="M494" s="431"/>
      <c r="N494" s="431"/>
      <c r="O494" s="431"/>
      <c r="P494" s="431"/>
      <c r="Q494" s="431"/>
      <c r="R494" s="431"/>
      <c r="S494" s="431"/>
      <c r="T494" s="431"/>
      <c r="U494" s="431"/>
      <c r="V494" s="431"/>
      <c r="W494" s="431"/>
      <c r="X494" s="431"/>
      <c r="Y494" s="431"/>
      <c r="Z494" s="431"/>
      <c r="AA494" s="431"/>
      <c r="AB494" s="431"/>
      <c r="AC494" s="431"/>
      <c r="AD494" s="431"/>
      <c r="AE494" s="431"/>
      <c r="AF494" s="431"/>
      <c r="AG494" s="431"/>
      <c r="AH494" s="431"/>
      <c r="AI494" s="431"/>
      <c r="AJ494" s="431"/>
      <c r="AK494" s="431"/>
      <c r="AL494" s="431"/>
      <c r="AM494" s="431"/>
      <c r="AN494" s="431"/>
      <c r="AO494" s="431"/>
      <c r="AP494" s="431"/>
      <c r="AQ494" s="431"/>
      <c r="AR494" s="431"/>
      <c r="AS494" s="431"/>
      <c r="AT494" s="431"/>
      <c r="AU494" s="431"/>
      <c r="AV494" s="431"/>
      <c r="AW494" s="431"/>
      <c r="AX494" s="431"/>
      <c r="AY494" s="431"/>
      <c r="AZ494" s="431"/>
      <c r="BA494" s="431"/>
      <c r="BB494" s="431"/>
      <c r="BC494" s="431"/>
      <c r="BD494" s="431"/>
      <c r="BE494" s="431"/>
      <c r="BF494" s="431"/>
      <c r="BG494" s="431"/>
      <c r="BH494" s="431"/>
      <c r="BI494" s="431"/>
      <c r="BJ494" s="431"/>
      <c r="BK494" s="431"/>
      <c r="BL494" s="431"/>
      <c r="BM494" s="431"/>
      <c r="BN494" s="431"/>
      <c r="BO494" s="431"/>
      <c r="BP494" s="431"/>
      <c r="BQ494" s="431"/>
      <c r="BR494" s="431"/>
      <c r="BS494" s="431"/>
      <c r="BT494" s="431"/>
      <c r="BU494" s="431"/>
      <c r="BV494" s="431"/>
      <c r="BW494" s="431"/>
      <c r="BX494" s="431"/>
      <c r="BY494" s="431"/>
      <c r="BZ494" s="431"/>
      <c r="CA494" s="431"/>
      <c r="CB494" s="431"/>
      <c r="CC494" s="431"/>
      <c r="CD494" s="431"/>
      <c r="CE494" s="431"/>
      <c r="CF494" s="431"/>
      <c r="CG494" s="431"/>
      <c r="CH494" s="431"/>
      <c r="CI494" s="431"/>
    </row>
    <row r="495" spans="2:87" ht="12.75">
      <c r="B495" s="431"/>
      <c r="C495" s="431"/>
      <c r="D495" s="431"/>
      <c r="E495" s="431"/>
      <c r="F495" s="431"/>
      <c r="G495" s="431"/>
      <c r="H495" s="431"/>
      <c r="I495" s="431"/>
      <c r="J495" s="431"/>
      <c r="K495" s="431"/>
      <c r="L495" s="431"/>
      <c r="M495" s="431"/>
      <c r="N495" s="431"/>
      <c r="O495" s="431"/>
      <c r="P495" s="431"/>
      <c r="Q495" s="431"/>
      <c r="R495" s="431"/>
      <c r="S495" s="431"/>
      <c r="T495" s="431"/>
      <c r="U495" s="431"/>
      <c r="V495" s="431"/>
      <c r="W495" s="431"/>
      <c r="X495" s="431"/>
      <c r="Y495" s="431"/>
      <c r="Z495" s="431"/>
      <c r="AA495" s="431"/>
      <c r="AB495" s="431"/>
      <c r="AC495" s="431"/>
      <c r="AD495" s="431"/>
      <c r="AE495" s="431"/>
      <c r="AF495" s="431"/>
      <c r="AG495" s="431"/>
      <c r="AH495" s="431"/>
      <c r="AI495" s="431"/>
      <c r="AJ495" s="431"/>
      <c r="AK495" s="431"/>
      <c r="AL495" s="431"/>
      <c r="AM495" s="431"/>
      <c r="AN495" s="431"/>
      <c r="AO495" s="431"/>
      <c r="AP495" s="431"/>
      <c r="AQ495" s="431"/>
      <c r="AR495" s="431"/>
      <c r="AS495" s="431"/>
      <c r="AT495" s="431"/>
      <c r="AU495" s="431"/>
      <c r="AV495" s="431"/>
      <c r="AW495" s="431"/>
      <c r="AX495" s="431"/>
      <c r="AY495" s="431"/>
      <c r="AZ495" s="431"/>
      <c r="BA495" s="431"/>
      <c r="BB495" s="431"/>
      <c r="BC495" s="431"/>
      <c r="BD495" s="431"/>
      <c r="BE495" s="431"/>
      <c r="BF495" s="431"/>
      <c r="BG495" s="431"/>
      <c r="BH495" s="431"/>
      <c r="BI495" s="431"/>
      <c r="BJ495" s="431"/>
      <c r="BK495" s="431"/>
      <c r="BL495" s="431"/>
      <c r="BM495" s="431"/>
      <c r="BN495" s="431"/>
      <c r="BO495" s="431"/>
      <c r="BP495" s="431"/>
      <c r="BQ495" s="431"/>
      <c r="BR495" s="431"/>
      <c r="BS495" s="431"/>
      <c r="BT495" s="431"/>
      <c r="BU495" s="431"/>
      <c r="BV495" s="431"/>
      <c r="BW495" s="431"/>
      <c r="BX495" s="431"/>
      <c r="BY495" s="431"/>
      <c r="BZ495" s="431"/>
      <c r="CA495" s="431"/>
      <c r="CB495" s="431"/>
      <c r="CC495" s="431"/>
      <c r="CD495" s="431"/>
      <c r="CE495" s="431"/>
      <c r="CF495" s="431"/>
      <c r="CG495" s="431"/>
      <c r="CH495" s="431"/>
      <c r="CI495" s="431"/>
    </row>
    <row r="496" spans="2:87" ht="12.75">
      <c r="B496" s="431"/>
      <c r="C496" s="431"/>
      <c r="D496" s="431"/>
      <c r="E496" s="431"/>
      <c r="F496" s="431"/>
      <c r="G496" s="431"/>
      <c r="H496" s="431"/>
      <c r="I496" s="431"/>
      <c r="J496" s="431"/>
      <c r="K496" s="431"/>
      <c r="L496" s="431"/>
      <c r="M496" s="431"/>
      <c r="N496" s="431"/>
      <c r="O496" s="431"/>
      <c r="P496" s="431"/>
      <c r="Q496" s="431"/>
      <c r="R496" s="431"/>
      <c r="S496" s="431"/>
      <c r="T496" s="431"/>
      <c r="U496" s="431"/>
      <c r="V496" s="431"/>
      <c r="W496" s="431"/>
      <c r="X496" s="431"/>
      <c r="Y496" s="431"/>
      <c r="Z496" s="431"/>
      <c r="AA496" s="431"/>
      <c r="AB496" s="431"/>
      <c r="AC496" s="431"/>
      <c r="AD496" s="431"/>
      <c r="AE496" s="431"/>
      <c r="AF496" s="431"/>
      <c r="AG496" s="431"/>
      <c r="AH496" s="431"/>
      <c r="AI496" s="431"/>
      <c r="AJ496" s="431"/>
      <c r="AK496" s="431"/>
      <c r="AL496" s="431"/>
      <c r="AM496" s="431"/>
      <c r="AN496" s="431"/>
      <c r="AO496" s="431"/>
      <c r="AP496" s="431"/>
      <c r="AQ496" s="431"/>
      <c r="AR496" s="431"/>
      <c r="AS496" s="431"/>
      <c r="AT496" s="431"/>
      <c r="AU496" s="431"/>
      <c r="AV496" s="431"/>
      <c r="AW496" s="431"/>
      <c r="AX496" s="431"/>
      <c r="AY496" s="431"/>
      <c r="AZ496" s="431"/>
      <c r="BA496" s="431"/>
      <c r="BB496" s="431"/>
      <c r="BC496" s="431"/>
      <c r="BD496" s="431"/>
      <c r="BE496" s="431"/>
      <c r="BF496" s="431"/>
      <c r="BG496" s="431"/>
      <c r="BH496" s="431"/>
      <c r="BI496" s="431"/>
      <c r="BJ496" s="431"/>
      <c r="BK496" s="431"/>
      <c r="BL496" s="431"/>
      <c r="BM496" s="431"/>
      <c r="BN496" s="431"/>
      <c r="BO496" s="431"/>
      <c r="BP496" s="431"/>
      <c r="BQ496" s="431"/>
      <c r="BR496" s="431"/>
      <c r="BS496" s="431"/>
      <c r="BT496" s="431"/>
      <c r="BU496" s="431"/>
      <c r="BV496" s="431"/>
      <c r="BW496" s="431"/>
      <c r="BX496" s="431"/>
      <c r="BY496" s="431"/>
      <c r="BZ496" s="431"/>
      <c r="CA496" s="431"/>
      <c r="CB496" s="431"/>
      <c r="CC496" s="431"/>
      <c r="CD496" s="431"/>
      <c r="CE496" s="431"/>
      <c r="CF496" s="431"/>
      <c r="CG496" s="431"/>
      <c r="CH496" s="431"/>
      <c r="CI496" s="431"/>
    </row>
    <row r="497" spans="1:87" ht="12.75">
      <c r="B497" s="431"/>
      <c r="C497" s="431"/>
      <c r="D497" s="431"/>
      <c r="E497" s="431"/>
      <c r="F497" s="431"/>
      <c r="G497" s="431"/>
      <c r="H497" s="431"/>
      <c r="I497" s="431"/>
      <c r="J497" s="431"/>
      <c r="K497" s="431"/>
      <c r="L497" s="431"/>
      <c r="M497" s="431"/>
      <c r="N497" s="431"/>
      <c r="O497" s="431"/>
      <c r="P497" s="431"/>
      <c r="Q497" s="431"/>
      <c r="R497" s="431"/>
      <c r="S497" s="431"/>
      <c r="T497" s="431"/>
      <c r="U497" s="431"/>
      <c r="V497" s="431"/>
      <c r="W497" s="431"/>
      <c r="X497" s="431"/>
      <c r="Y497" s="431"/>
      <c r="Z497" s="431"/>
      <c r="AA497" s="431"/>
      <c r="AB497" s="431"/>
      <c r="AC497" s="431"/>
      <c r="AD497" s="431"/>
      <c r="AE497" s="431"/>
      <c r="AF497" s="431"/>
      <c r="AG497" s="431"/>
      <c r="AH497" s="431"/>
      <c r="AI497" s="431"/>
      <c r="AJ497" s="431"/>
      <c r="AK497" s="431"/>
      <c r="AL497" s="431"/>
      <c r="AM497" s="431"/>
      <c r="AN497" s="431"/>
      <c r="AO497" s="431"/>
      <c r="AP497" s="431"/>
      <c r="AQ497" s="431"/>
      <c r="AR497" s="431"/>
      <c r="AS497" s="431"/>
      <c r="AT497" s="431"/>
      <c r="AU497" s="431"/>
      <c r="AV497" s="431"/>
      <c r="AW497" s="431"/>
      <c r="AX497" s="431"/>
      <c r="AY497" s="431"/>
      <c r="AZ497" s="431"/>
      <c r="BA497" s="431"/>
      <c r="BB497" s="431"/>
      <c r="BC497" s="431"/>
      <c r="BD497" s="431"/>
      <c r="BE497" s="431"/>
      <c r="BF497" s="431"/>
      <c r="BG497" s="431"/>
      <c r="BH497" s="431"/>
      <c r="BI497" s="431"/>
      <c r="BJ497" s="431"/>
      <c r="BK497" s="431"/>
      <c r="BL497" s="431"/>
      <c r="BM497" s="431"/>
      <c r="BN497" s="431"/>
      <c r="BO497" s="431"/>
      <c r="BP497" s="431"/>
      <c r="BQ497" s="431"/>
      <c r="BR497" s="431"/>
      <c r="BS497" s="431"/>
      <c r="BT497" s="431"/>
      <c r="BU497" s="431"/>
      <c r="BV497" s="431"/>
      <c r="BW497" s="431"/>
      <c r="BX497" s="431"/>
      <c r="BY497" s="431"/>
      <c r="BZ497" s="431"/>
      <c r="CA497" s="431"/>
      <c r="CB497" s="431"/>
      <c r="CC497" s="431"/>
      <c r="CD497" s="431"/>
      <c r="CE497" s="431"/>
      <c r="CF497" s="431"/>
      <c r="CG497" s="431"/>
      <c r="CH497" s="431"/>
      <c r="CI497" s="431"/>
    </row>
    <row r="498" spans="1:87" ht="12.75">
      <c r="B498" s="431"/>
      <c r="C498" s="431"/>
      <c r="D498" s="431"/>
      <c r="E498" s="431"/>
      <c r="F498" s="431"/>
      <c r="G498" s="431"/>
      <c r="H498" s="431"/>
      <c r="I498" s="431"/>
      <c r="J498" s="431"/>
      <c r="K498" s="431"/>
      <c r="L498" s="431"/>
      <c r="M498" s="431"/>
      <c r="N498" s="431"/>
      <c r="O498" s="431"/>
      <c r="P498" s="431"/>
      <c r="Q498" s="431"/>
      <c r="R498" s="431"/>
      <c r="S498" s="431"/>
      <c r="T498" s="431"/>
      <c r="U498" s="431"/>
      <c r="V498" s="431"/>
      <c r="W498" s="431"/>
      <c r="X498" s="431"/>
      <c r="Y498" s="431"/>
      <c r="Z498" s="431"/>
      <c r="AA498" s="431"/>
      <c r="AB498" s="431"/>
      <c r="AC498" s="431"/>
      <c r="AD498" s="431"/>
      <c r="AE498" s="431"/>
      <c r="AF498" s="431"/>
      <c r="AG498" s="431"/>
      <c r="AH498" s="431"/>
      <c r="AI498" s="431"/>
      <c r="AJ498" s="431"/>
      <c r="AK498" s="431"/>
      <c r="AL498" s="431"/>
      <c r="AM498" s="431"/>
      <c r="AN498" s="431"/>
      <c r="AO498" s="431"/>
      <c r="AP498" s="431"/>
      <c r="AQ498" s="431"/>
      <c r="AR498" s="431"/>
      <c r="AS498" s="431"/>
      <c r="AT498" s="431"/>
      <c r="AU498" s="431"/>
      <c r="AV498" s="431"/>
      <c r="AW498" s="431"/>
      <c r="AX498" s="431"/>
      <c r="AY498" s="431"/>
      <c r="AZ498" s="431"/>
      <c r="BA498" s="431"/>
      <c r="BB498" s="431"/>
      <c r="BC498" s="431"/>
      <c r="BD498" s="431"/>
      <c r="BE498" s="431"/>
      <c r="BF498" s="431"/>
      <c r="BG498" s="431"/>
      <c r="BH498" s="431"/>
      <c r="BI498" s="431"/>
      <c r="BJ498" s="431"/>
      <c r="BK498" s="431"/>
      <c r="BL498" s="431"/>
      <c r="BM498" s="431"/>
      <c r="BN498" s="431"/>
      <c r="BO498" s="431"/>
      <c r="BP498" s="431"/>
      <c r="BQ498" s="431"/>
      <c r="BR498" s="431"/>
      <c r="BS498" s="431"/>
      <c r="BT498" s="431"/>
      <c r="BU498" s="431"/>
      <c r="BV498" s="431"/>
      <c r="BW498" s="431"/>
      <c r="BX498" s="431"/>
      <c r="BY498" s="431"/>
      <c r="BZ498" s="431"/>
      <c r="CA498" s="431"/>
      <c r="CB498" s="431"/>
      <c r="CC498" s="431"/>
      <c r="CD498" s="431"/>
      <c r="CE498" s="431"/>
      <c r="CF498" s="431"/>
      <c r="CG498" s="431"/>
      <c r="CH498" s="431"/>
      <c r="CI498" s="431"/>
    </row>
    <row r="499" spans="1:87" ht="12.75">
      <c r="B499" s="431"/>
      <c r="C499" s="431"/>
      <c r="D499" s="431"/>
      <c r="E499" s="431"/>
      <c r="F499" s="431"/>
      <c r="G499" s="431"/>
      <c r="H499" s="431"/>
      <c r="I499" s="431"/>
      <c r="J499" s="431"/>
      <c r="K499" s="431"/>
      <c r="L499" s="431"/>
      <c r="M499" s="431"/>
      <c r="N499" s="431"/>
      <c r="O499" s="431"/>
      <c r="P499" s="431"/>
      <c r="Q499" s="431"/>
      <c r="R499" s="431"/>
      <c r="S499" s="431"/>
      <c r="T499" s="431"/>
      <c r="U499" s="431"/>
      <c r="V499" s="431"/>
      <c r="W499" s="431"/>
      <c r="X499" s="431"/>
      <c r="Y499" s="431"/>
      <c r="Z499" s="431"/>
      <c r="AA499" s="431"/>
      <c r="AB499" s="431"/>
      <c r="AC499" s="431"/>
      <c r="AD499" s="431"/>
      <c r="AE499" s="431"/>
      <c r="AF499" s="431"/>
      <c r="AG499" s="431"/>
      <c r="AH499" s="431"/>
      <c r="AI499" s="431"/>
      <c r="AJ499" s="431"/>
      <c r="AK499" s="431"/>
      <c r="AL499" s="431"/>
      <c r="AM499" s="431"/>
      <c r="AN499" s="431"/>
      <c r="AO499" s="431"/>
      <c r="AP499" s="431"/>
      <c r="AQ499" s="431"/>
      <c r="AR499" s="431"/>
      <c r="AS499" s="431"/>
      <c r="AT499" s="431"/>
      <c r="AU499" s="431"/>
      <c r="AV499" s="431"/>
      <c r="AW499" s="431"/>
      <c r="AX499" s="431"/>
      <c r="AY499" s="431"/>
      <c r="AZ499" s="431"/>
      <c r="BA499" s="431"/>
      <c r="BB499" s="431"/>
      <c r="BC499" s="431"/>
      <c r="BD499" s="431"/>
      <c r="BE499" s="431"/>
      <c r="BF499" s="431"/>
      <c r="BG499" s="431"/>
      <c r="BH499" s="431"/>
      <c r="BI499" s="431"/>
      <c r="BJ499" s="431"/>
      <c r="BK499" s="431"/>
      <c r="BL499" s="431"/>
      <c r="BM499" s="431"/>
      <c r="BN499" s="431"/>
      <c r="BO499" s="431"/>
      <c r="BP499" s="431"/>
      <c r="BQ499" s="431"/>
      <c r="BR499" s="431"/>
      <c r="BS499" s="431"/>
      <c r="BT499" s="431"/>
      <c r="BU499" s="431"/>
      <c r="BV499" s="431"/>
      <c r="BW499" s="431"/>
      <c r="BX499" s="431"/>
      <c r="BY499" s="431"/>
      <c r="BZ499" s="431"/>
      <c r="CA499" s="431"/>
      <c r="CB499" s="431"/>
      <c r="CC499" s="431"/>
      <c r="CD499" s="431"/>
      <c r="CE499" s="431"/>
      <c r="CF499" s="431"/>
      <c r="CG499" s="431"/>
      <c r="CH499" s="431"/>
      <c r="CI499" s="431"/>
    </row>
    <row r="500" spans="1:87" ht="12.75">
      <c r="B500" s="442"/>
      <c r="C500" s="442"/>
      <c r="D500" s="442"/>
      <c r="E500" s="442"/>
      <c r="F500" s="442"/>
      <c r="G500" s="442"/>
      <c r="H500" s="442"/>
      <c r="I500" s="442"/>
      <c r="J500" s="442"/>
      <c r="K500" s="442"/>
      <c r="L500" s="442"/>
      <c r="M500" s="442"/>
      <c r="N500" s="442"/>
      <c r="O500" s="442"/>
      <c r="P500" s="442"/>
      <c r="Q500" s="442"/>
      <c r="R500" s="442"/>
      <c r="S500" s="442"/>
      <c r="T500" s="442"/>
      <c r="U500" s="442"/>
      <c r="V500" s="442"/>
      <c r="W500" s="442"/>
      <c r="X500" s="442"/>
      <c r="Y500" s="442"/>
      <c r="Z500" s="442"/>
      <c r="AA500" s="442"/>
      <c r="AB500" s="442"/>
      <c r="AC500" s="442"/>
      <c r="AD500" s="442"/>
      <c r="AE500" s="442"/>
      <c r="AF500" s="442"/>
      <c r="AG500" s="442"/>
      <c r="AH500" s="442"/>
      <c r="AI500" s="442"/>
      <c r="AJ500" s="442"/>
      <c r="AK500" s="442"/>
      <c r="AL500" s="442"/>
      <c r="AM500" s="442"/>
      <c r="AN500" s="442"/>
      <c r="AO500" s="442"/>
      <c r="AP500" s="442"/>
      <c r="AQ500" s="442"/>
      <c r="AR500" s="442"/>
      <c r="AS500" s="442"/>
      <c r="AT500" s="442"/>
      <c r="AU500" s="442"/>
      <c r="AV500" s="442"/>
      <c r="AW500" s="442"/>
      <c r="AX500" s="442"/>
      <c r="AY500" s="442"/>
      <c r="AZ500" s="442"/>
      <c r="BA500" s="442"/>
      <c r="BB500" s="442"/>
      <c r="BC500" s="442"/>
      <c r="BD500" s="442"/>
      <c r="BE500" s="442"/>
      <c r="BF500" s="442"/>
      <c r="BG500" s="442"/>
      <c r="BH500" s="442"/>
      <c r="BI500" s="442"/>
      <c r="BJ500" s="442"/>
      <c r="BK500" s="442"/>
      <c r="BL500" s="442"/>
      <c r="BM500" s="442"/>
      <c r="BN500" s="442"/>
      <c r="BO500" s="442"/>
      <c r="BP500" s="442"/>
      <c r="BQ500" s="442"/>
      <c r="BR500" s="442"/>
      <c r="BS500" s="442"/>
      <c r="BT500" s="442"/>
      <c r="BU500" s="442"/>
      <c r="BV500" s="442"/>
      <c r="BW500" s="442"/>
      <c r="BX500" s="442"/>
      <c r="BY500" s="442"/>
      <c r="BZ500" s="442"/>
      <c r="CA500" s="442"/>
      <c r="CB500" s="442"/>
      <c r="CC500" s="442"/>
      <c r="CD500" s="442"/>
      <c r="CE500" s="442"/>
      <c r="CF500" s="442"/>
      <c r="CG500" s="442"/>
      <c r="CH500" s="442"/>
      <c r="CI500" s="442"/>
    </row>
    <row r="501" spans="1:87" ht="12.75">
      <c r="A501" s="333" t="s">
        <v>556</v>
      </c>
      <c r="B501" s="333" t="s">
        <v>640</v>
      </c>
      <c r="C501" s="431"/>
      <c r="D501" s="431"/>
      <c r="E501" s="431"/>
      <c r="F501" s="431"/>
      <c r="G501" s="431"/>
      <c r="H501" s="431"/>
      <c r="I501" s="431"/>
      <c r="J501" s="431"/>
      <c r="K501" s="431"/>
      <c r="L501" s="431"/>
      <c r="M501" s="431"/>
      <c r="N501" s="431"/>
      <c r="O501" s="431"/>
      <c r="P501" s="431"/>
      <c r="Q501" s="431"/>
      <c r="R501" s="431"/>
      <c r="S501" s="431"/>
      <c r="T501" s="431"/>
      <c r="U501" s="431"/>
      <c r="V501" s="431"/>
      <c r="W501" s="431"/>
      <c r="X501" s="431"/>
      <c r="Y501" s="431"/>
      <c r="Z501" s="431"/>
      <c r="AA501" s="431"/>
      <c r="AB501" s="431"/>
      <c r="AC501" s="431"/>
      <c r="AD501" s="431"/>
      <c r="AE501" s="431"/>
      <c r="AF501" s="431"/>
      <c r="AG501" s="431"/>
      <c r="AH501" s="431"/>
      <c r="AI501" s="431"/>
      <c r="AJ501" s="431"/>
      <c r="AK501" s="431"/>
      <c r="AL501" s="431"/>
      <c r="AM501" s="431"/>
      <c r="AN501" s="431"/>
      <c r="AO501" s="431"/>
      <c r="AP501" s="431"/>
      <c r="AQ501" s="431"/>
      <c r="AR501" s="431"/>
      <c r="AS501" s="431"/>
      <c r="AT501" s="431"/>
      <c r="AU501" s="431"/>
      <c r="AV501" s="431"/>
      <c r="AW501" s="431"/>
      <c r="AX501" s="431"/>
      <c r="AY501" s="431"/>
      <c r="AZ501" s="431"/>
      <c r="BA501" s="431"/>
      <c r="BB501" s="431"/>
      <c r="BC501" s="431"/>
      <c r="BD501" s="431"/>
      <c r="BE501" s="431"/>
      <c r="BF501" s="431"/>
      <c r="BG501" s="431"/>
      <c r="BH501" s="431"/>
      <c r="BI501" s="431"/>
      <c r="BJ501" s="431"/>
      <c r="BK501" s="431"/>
      <c r="BL501" s="431"/>
      <c r="BM501" s="431"/>
      <c r="BN501" s="431"/>
      <c r="BO501" s="431"/>
      <c r="BP501" s="431"/>
      <c r="BQ501" s="431"/>
      <c r="BR501" s="431"/>
      <c r="BS501" s="431"/>
      <c r="BT501" s="431"/>
      <c r="BU501" s="431"/>
      <c r="BV501" s="431"/>
      <c r="BW501" s="431"/>
      <c r="BX501" s="431"/>
      <c r="BY501" s="431"/>
      <c r="BZ501" s="431"/>
      <c r="CA501" s="431"/>
      <c r="CB501" s="431"/>
      <c r="CC501" s="431"/>
      <c r="CD501" s="431"/>
      <c r="CE501" s="431"/>
      <c r="CF501" s="431"/>
      <c r="CG501" s="431"/>
      <c r="CH501" s="431"/>
      <c r="CI501" s="431"/>
    </row>
    <row r="502" spans="1:87" ht="12.75">
      <c r="B502" s="431"/>
      <c r="C502" s="431"/>
      <c r="D502" s="431"/>
      <c r="E502" s="431"/>
      <c r="F502" s="431"/>
      <c r="G502" s="431"/>
      <c r="H502" s="431"/>
      <c r="I502" s="431"/>
      <c r="J502" s="431"/>
      <c r="K502" s="431"/>
      <c r="L502" s="431"/>
      <c r="M502" s="431"/>
      <c r="N502" s="431"/>
      <c r="O502" s="431"/>
      <c r="P502" s="431"/>
      <c r="Q502" s="431"/>
      <c r="R502" s="431"/>
      <c r="S502" s="431"/>
      <c r="T502" s="431"/>
      <c r="U502" s="431"/>
      <c r="V502" s="431"/>
      <c r="W502" s="431"/>
      <c r="X502" s="431"/>
      <c r="Y502" s="431"/>
      <c r="Z502" s="431"/>
      <c r="AA502" s="431"/>
      <c r="AB502" s="431"/>
      <c r="AC502" s="431"/>
      <c r="AD502" s="431"/>
      <c r="AE502" s="431"/>
      <c r="AF502" s="431"/>
      <c r="AG502" s="431"/>
      <c r="AH502" s="431"/>
      <c r="AI502" s="431"/>
      <c r="AJ502" s="431"/>
      <c r="AK502" s="431"/>
      <c r="AL502" s="431"/>
      <c r="AM502" s="431"/>
      <c r="AN502" s="431"/>
      <c r="AO502" s="431"/>
      <c r="AP502" s="431"/>
      <c r="AQ502" s="431"/>
      <c r="AR502" s="431"/>
      <c r="AS502" s="431"/>
      <c r="AT502" s="431"/>
      <c r="AU502" s="431"/>
      <c r="AV502" s="431"/>
      <c r="AW502" s="431"/>
      <c r="AX502" s="431"/>
      <c r="AY502" s="431"/>
      <c r="AZ502" s="431"/>
      <c r="BA502" s="431"/>
      <c r="BB502" s="431"/>
      <c r="BC502" s="431"/>
      <c r="BD502" s="431"/>
      <c r="BE502" s="431"/>
      <c r="BF502" s="431"/>
      <c r="BG502" s="431"/>
      <c r="BH502" s="431"/>
      <c r="BI502" s="431"/>
      <c r="BJ502" s="431"/>
      <c r="BK502" s="431"/>
      <c r="BL502" s="431"/>
      <c r="BM502" s="431"/>
      <c r="BN502" s="431"/>
      <c r="BO502" s="431"/>
      <c r="BP502" s="431"/>
      <c r="BQ502" s="431"/>
      <c r="BR502" s="431"/>
      <c r="BS502" s="431"/>
      <c r="BT502" s="431"/>
      <c r="BU502" s="431"/>
      <c r="BV502" s="431"/>
      <c r="BW502" s="431"/>
      <c r="BX502" s="431"/>
      <c r="BY502" s="431"/>
      <c r="BZ502" s="431"/>
      <c r="CA502" s="431"/>
      <c r="CB502" s="431"/>
      <c r="CC502" s="431"/>
      <c r="CD502" s="431"/>
      <c r="CE502" s="431"/>
      <c r="CF502" s="431"/>
      <c r="CG502" s="431"/>
      <c r="CH502" s="431"/>
      <c r="CI502" s="431"/>
    </row>
    <row r="503" spans="1:87" ht="12.75">
      <c r="B503" s="517" t="s">
        <v>686</v>
      </c>
      <c r="C503" s="517"/>
      <c r="D503" s="517"/>
      <c r="E503" s="517"/>
      <c r="F503" s="517"/>
      <c r="G503" s="517"/>
      <c r="H503" s="517"/>
      <c r="I503" s="517"/>
      <c r="J503" s="517"/>
      <c r="K503" s="517"/>
      <c r="L503" s="517"/>
      <c r="M503" s="517"/>
      <c r="N503" s="517"/>
      <c r="O503" s="517"/>
      <c r="P503" s="517"/>
      <c r="Q503" s="517"/>
      <c r="R503" s="517"/>
      <c r="S503" s="517"/>
      <c r="T503" s="517"/>
      <c r="U503" s="517"/>
      <c r="V503" s="517"/>
      <c r="W503" s="517"/>
      <c r="X503" s="517"/>
      <c r="Y503" s="517"/>
      <c r="Z503" s="517"/>
      <c r="AA503" s="517"/>
      <c r="AB503" s="517"/>
      <c r="AC503" s="517"/>
      <c r="AD503" s="517"/>
      <c r="AE503" s="517"/>
      <c r="AF503" s="517"/>
      <c r="AG503" s="517"/>
      <c r="AH503" s="517"/>
      <c r="AI503" s="517"/>
      <c r="AJ503" s="517"/>
      <c r="AK503" s="517"/>
      <c r="AL503" s="517"/>
      <c r="AM503" s="517"/>
      <c r="AN503" s="517"/>
      <c r="AO503" s="517"/>
      <c r="AP503" s="517"/>
      <c r="AQ503" s="517"/>
      <c r="AR503" s="517"/>
      <c r="AS503" s="517"/>
      <c r="AT503" s="517"/>
      <c r="AU503" s="517"/>
      <c r="AV503" s="517"/>
      <c r="AW503" s="517"/>
      <c r="AX503" s="517"/>
      <c r="AY503" s="517"/>
      <c r="AZ503" s="517"/>
      <c r="BA503" s="517"/>
      <c r="BB503" s="517"/>
      <c r="BC503" s="517"/>
      <c r="BD503" s="517"/>
      <c r="BE503" s="517"/>
      <c r="BF503" s="517"/>
      <c r="BG503" s="517"/>
      <c r="BH503" s="517"/>
      <c r="BI503" s="517"/>
      <c r="BJ503" s="517"/>
      <c r="BK503" s="517"/>
      <c r="BL503" s="517"/>
      <c r="BM503" s="517"/>
      <c r="BN503" s="517"/>
      <c r="BO503" s="517"/>
      <c r="BP503" s="517"/>
      <c r="BQ503" s="517"/>
      <c r="BR503" s="517"/>
      <c r="BS503" s="517"/>
      <c r="BT503" s="517"/>
      <c r="BU503" s="517"/>
      <c r="BV503" s="517"/>
      <c r="BW503" s="517"/>
      <c r="BX503" s="517"/>
      <c r="BY503" s="517"/>
      <c r="BZ503" s="517"/>
      <c r="CA503" s="517"/>
      <c r="CB503" s="517"/>
      <c r="CC503" s="517"/>
      <c r="CD503" s="517"/>
      <c r="CE503" s="517"/>
      <c r="CF503" s="517"/>
      <c r="CG503" s="517"/>
      <c r="CH503" s="517"/>
      <c r="CI503" s="517"/>
    </row>
    <row r="504" spans="1:87" ht="18" customHeight="1">
      <c r="B504" s="543" t="s">
        <v>1</v>
      </c>
      <c r="C504" s="543"/>
      <c r="D504" s="543"/>
      <c r="E504" s="543"/>
      <c r="F504" s="543"/>
      <c r="G504" s="543"/>
      <c r="H504" s="543"/>
      <c r="I504" s="543"/>
      <c r="J504" s="543"/>
      <c r="K504" s="543"/>
      <c r="L504" s="543"/>
      <c r="M504" s="543"/>
      <c r="N504" s="543"/>
      <c r="O504" s="543"/>
      <c r="P504" s="543"/>
      <c r="Q504" s="543"/>
      <c r="R504" s="543"/>
      <c r="S504" s="543"/>
      <c r="T504" s="543"/>
      <c r="U504" s="543"/>
      <c r="V504" s="543"/>
      <c r="W504" s="543"/>
      <c r="X504" s="543"/>
      <c r="Y504" s="543"/>
      <c r="Z504" s="543"/>
      <c r="AA504" s="543"/>
      <c r="AB504" s="543"/>
      <c r="AC504" s="543"/>
      <c r="AD504" s="543"/>
      <c r="AE504" s="543"/>
      <c r="AF504" s="543"/>
      <c r="AG504" s="543"/>
      <c r="AH504" s="543"/>
      <c r="AI504" s="543"/>
      <c r="AJ504" s="543"/>
      <c r="AK504" s="543"/>
      <c r="AL504" s="543"/>
      <c r="AM504" s="543"/>
      <c r="AN504" s="543"/>
      <c r="AO504" s="543"/>
      <c r="AP504" s="543"/>
      <c r="AQ504" s="543"/>
      <c r="AR504" s="543"/>
      <c r="AS504" s="543"/>
      <c r="AT504" s="543"/>
      <c r="AU504" s="543"/>
      <c r="AV504" s="543"/>
      <c r="AW504" s="543"/>
      <c r="AX504" s="543"/>
      <c r="AY504" s="543"/>
      <c r="AZ504" s="543"/>
      <c r="BA504" s="543"/>
      <c r="BB504" s="543"/>
      <c r="BC504" s="543"/>
      <c r="BD504" s="543"/>
      <c r="BE504" s="543"/>
      <c r="BF504" s="543"/>
      <c r="BG504" s="543"/>
      <c r="BH504" s="543"/>
      <c r="BI504" s="543"/>
      <c r="BJ504" s="543"/>
      <c r="BK504" s="543"/>
      <c r="BL504" s="543"/>
      <c r="BM504" s="543"/>
      <c r="BN504" s="543"/>
      <c r="BO504" s="543"/>
      <c r="BP504" s="543"/>
      <c r="BQ504" s="543"/>
      <c r="BR504" s="543"/>
      <c r="BS504" s="543"/>
      <c r="BT504" s="543"/>
      <c r="BU504" s="543"/>
      <c r="BV504" s="543"/>
      <c r="BW504" s="543"/>
      <c r="BX504" s="543"/>
      <c r="BY504" s="543"/>
      <c r="BZ504" s="543"/>
      <c r="CA504" s="543"/>
      <c r="CB504" s="543"/>
      <c r="CC504" s="543"/>
      <c r="CD504" s="543"/>
      <c r="CE504" s="543"/>
      <c r="CF504" s="543"/>
      <c r="CG504" s="543"/>
      <c r="CH504" s="543"/>
      <c r="CI504" s="543"/>
    </row>
    <row r="505" spans="1:87" ht="72.75" customHeight="1">
      <c r="B505" s="516" t="s">
        <v>687</v>
      </c>
      <c r="C505" s="516"/>
      <c r="D505" s="516"/>
      <c r="E505" s="516"/>
      <c r="F505" s="516"/>
      <c r="G505" s="516"/>
      <c r="H505" s="516"/>
      <c r="I505" s="516"/>
      <c r="J505" s="516"/>
      <c r="K505" s="516"/>
      <c r="L505" s="516"/>
      <c r="M505" s="516"/>
      <c r="N505" s="516"/>
      <c r="O505" s="516"/>
      <c r="P505" s="516"/>
      <c r="Q505" s="516"/>
      <c r="R505" s="516"/>
      <c r="S505" s="516"/>
      <c r="T505" s="516"/>
      <c r="U505" s="516"/>
      <c r="V505" s="516"/>
      <c r="W505" s="516"/>
      <c r="X505" s="516"/>
      <c r="Y505" s="516"/>
      <c r="Z505" s="516"/>
      <c r="AA505" s="516"/>
      <c r="AB505" s="516"/>
      <c r="AC505" s="516"/>
      <c r="AD505" s="516"/>
      <c r="AE505" s="516"/>
      <c r="AF505" s="516"/>
      <c r="AG505" s="516"/>
      <c r="AH505" s="516"/>
      <c r="AI505" s="516"/>
      <c r="AJ505" s="516"/>
      <c r="AK505" s="516"/>
      <c r="AL505" s="516"/>
      <c r="AM505" s="516"/>
      <c r="AN505" s="516"/>
      <c r="AO505" s="516"/>
      <c r="AP505" s="516"/>
      <c r="AQ505" s="516"/>
      <c r="AR505" s="516"/>
      <c r="AS505" s="516"/>
      <c r="AT505" s="516"/>
      <c r="AU505" s="516"/>
      <c r="AV505" s="516"/>
      <c r="AW505" s="516"/>
      <c r="AX505" s="516"/>
      <c r="AY505" s="516"/>
      <c r="AZ505" s="516"/>
      <c r="BA505" s="516"/>
      <c r="BB505" s="516"/>
      <c r="BC505" s="516"/>
      <c r="BD505" s="516"/>
      <c r="BE505" s="516"/>
      <c r="BF505" s="516"/>
      <c r="BG505" s="516"/>
      <c r="BH505" s="516"/>
      <c r="BI505" s="516"/>
      <c r="BJ505" s="516"/>
      <c r="BK505" s="516"/>
      <c r="BL505" s="516"/>
      <c r="BM505" s="516"/>
      <c r="BN505" s="516"/>
      <c r="BO505" s="516"/>
      <c r="BP505" s="516"/>
      <c r="BQ505" s="516"/>
      <c r="BR505" s="516"/>
      <c r="BS505" s="516"/>
      <c r="BT505" s="516"/>
      <c r="BU505" s="516"/>
      <c r="BV505" s="516"/>
      <c r="BW505" s="516"/>
      <c r="BX505" s="516"/>
      <c r="BY505" s="516"/>
      <c r="BZ505" s="516"/>
      <c r="CA505" s="516"/>
      <c r="CB505" s="516"/>
      <c r="CC505" s="516"/>
      <c r="CD505" s="516"/>
      <c r="CE505" s="516"/>
      <c r="CF505" s="516"/>
      <c r="CG505" s="516"/>
      <c r="CH505" s="516"/>
      <c r="CI505" s="516"/>
    </row>
    <row r="506" spans="1:87" ht="18" customHeight="1">
      <c r="B506" s="543" t="s">
        <v>613</v>
      </c>
      <c r="C506" s="543"/>
      <c r="D506" s="543"/>
      <c r="E506" s="543"/>
      <c r="F506" s="543"/>
      <c r="G506" s="543"/>
      <c r="H506" s="543"/>
      <c r="I506" s="543"/>
      <c r="J506" s="543"/>
      <c r="K506" s="543"/>
      <c r="L506" s="543"/>
      <c r="M506" s="543"/>
      <c r="N506" s="543"/>
      <c r="O506" s="543"/>
      <c r="P506" s="543"/>
      <c r="Q506" s="543"/>
      <c r="R506" s="543"/>
      <c r="S506" s="543"/>
      <c r="T506" s="543"/>
      <c r="U506" s="543"/>
      <c r="V506" s="543"/>
      <c r="W506" s="543"/>
      <c r="X506" s="543"/>
      <c r="Y506" s="543"/>
      <c r="Z506" s="543"/>
      <c r="AA506" s="543"/>
      <c r="AB506" s="543"/>
      <c r="AC506" s="543"/>
      <c r="AD506" s="543"/>
      <c r="AE506" s="543"/>
      <c r="AF506" s="543"/>
      <c r="AG506" s="543"/>
      <c r="AH506" s="543"/>
      <c r="AI506" s="543"/>
      <c r="AJ506" s="543"/>
      <c r="AK506" s="543"/>
      <c r="AL506" s="543"/>
      <c r="AM506" s="543"/>
      <c r="AN506" s="543"/>
      <c r="AO506" s="543"/>
      <c r="AP506" s="543"/>
      <c r="AQ506" s="543"/>
      <c r="AR506" s="543"/>
      <c r="AS506" s="543"/>
      <c r="AT506" s="543"/>
      <c r="AU506" s="543"/>
      <c r="AV506" s="543"/>
      <c r="AW506" s="543"/>
      <c r="AX506" s="543"/>
      <c r="AY506" s="543"/>
      <c r="AZ506" s="543"/>
      <c r="BA506" s="543"/>
      <c r="BB506" s="543"/>
      <c r="BC506" s="543"/>
      <c r="BD506" s="543"/>
      <c r="BE506" s="543"/>
      <c r="BF506" s="543"/>
      <c r="BG506" s="543"/>
      <c r="BH506" s="543"/>
      <c r="BI506" s="543"/>
      <c r="BJ506" s="543"/>
      <c r="BK506" s="543"/>
      <c r="BL506" s="543"/>
      <c r="BM506" s="543"/>
      <c r="BN506" s="543"/>
      <c r="BO506" s="543"/>
      <c r="BP506" s="543"/>
      <c r="BQ506" s="543"/>
      <c r="BR506" s="543"/>
      <c r="BS506" s="543"/>
      <c r="BT506" s="543"/>
      <c r="BU506" s="543"/>
      <c r="BV506" s="543"/>
      <c r="BW506" s="543"/>
      <c r="BX506" s="543"/>
      <c r="BY506" s="543"/>
      <c r="BZ506" s="543"/>
      <c r="CA506" s="543"/>
      <c r="CB506" s="543"/>
      <c r="CC506" s="543"/>
      <c r="CD506" s="543"/>
      <c r="CE506" s="543"/>
      <c r="CF506" s="543"/>
      <c r="CG506" s="543"/>
      <c r="CH506" s="543"/>
      <c r="CI506" s="543"/>
    </row>
    <row r="507" spans="1:87" ht="54.75" customHeight="1">
      <c r="B507" s="516" t="s">
        <v>614</v>
      </c>
      <c r="C507" s="516"/>
      <c r="D507" s="516"/>
      <c r="E507" s="516"/>
      <c r="F507" s="516"/>
      <c r="G507" s="516"/>
      <c r="H507" s="516"/>
      <c r="I507" s="516"/>
      <c r="J507" s="516"/>
      <c r="K507" s="516"/>
      <c r="L507" s="516"/>
      <c r="M507" s="516"/>
      <c r="N507" s="516"/>
      <c r="O507" s="516"/>
      <c r="P507" s="516"/>
      <c r="Q507" s="516"/>
      <c r="R507" s="516"/>
      <c r="S507" s="516"/>
      <c r="T507" s="516"/>
      <c r="U507" s="516"/>
      <c r="V507" s="516"/>
      <c r="W507" s="516"/>
      <c r="X507" s="516"/>
      <c r="Y507" s="516"/>
      <c r="Z507" s="516"/>
      <c r="AA507" s="516"/>
      <c r="AB507" s="516"/>
      <c r="AC507" s="516"/>
      <c r="AD507" s="516"/>
      <c r="AE507" s="516"/>
      <c r="AF507" s="516"/>
      <c r="AG507" s="516"/>
      <c r="AH507" s="516"/>
      <c r="AI507" s="516"/>
      <c r="AJ507" s="516"/>
      <c r="AK507" s="516"/>
      <c r="AL507" s="516"/>
      <c r="AM507" s="516"/>
      <c r="AN507" s="516"/>
      <c r="AO507" s="516"/>
      <c r="AP507" s="516"/>
      <c r="AQ507" s="516"/>
      <c r="AR507" s="516"/>
      <c r="AS507" s="516"/>
      <c r="AT507" s="516"/>
      <c r="AU507" s="516"/>
      <c r="AV507" s="516"/>
      <c r="AW507" s="516"/>
      <c r="AX507" s="516"/>
      <c r="AY507" s="516"/>
      <c r="AZ507" s="516"/>
      <c r="BA507" s="516"/>
      <c r="BB507" s="516"/>
      <c r="BC507" s="516"/>
      <c r="BD507" s="516"/>
      <c r="BE507" s="516"/>
      <c r="BF507" s="516"/>
      <c r="BG507" s="516"/>
      <c r="BH507" s="516"/>
      <c r="BI507" s="516"/>
      <c r="BJ507" s="516"/>
      <c r="BK507" s="516"/>
      <c r="BL507" s="516"/>
      <c r="BM507" s="516"/>
      <c r="BN507" s="516"/>
      <c r="BO507" s="516"/>
      <c r="BP507" s="516"/>
      <c r="BQ507" s="516"/>
      <c r="BR507" s="516"/>
      <c r="BS507" s="516"/>
      <c r="BT507" s="516"/>
      <c r="BU507" s="516"/>
      <c r="BV507" s="516"/>
      <c r="BW507" s="516"/>
      <c r="BX507" s="516"/>
      <c r="BY507" s="516"/>
      <c r="BZ507" s="516"/>
      <c r="CA507" s="516"/>
      <c r="CB507" s="516"/>
      <c r="CC507" s="516"/>
      <c r="CD507" s="516"/>
      <c r="CE507" s="516"/>
      <c r="CF507" s="516"/>
      <c r="CG507" s="516"/>
      <c r="CH507" s="516"/>
      <c r="CI507" s="516"/>
    </row>
    <row r="508" spans="1:87" ht="18" customHeight="1">
      <c r="B508" s="517" t="s">
        <v>615</v>
      </c>
      <c r="C508" s="517"/>
      <c r="D508" s="517"/>
      <c r="E508" s="517"/>
      <c r="F508" s="517"/>
      <c r="G508" s="517"/>
      <c r="H508" s="517"/>
      <c r="I508" s="517"/>
      <c r="J508" s="517"/>
      <c r="K508" s="517"/>
      <c r="L508" s="517"/>
      <c r="M508" s="517"/>
      <c r="N508" s="517"/>
      <c r="O508" s="517"/>
      <c r="P508" s="517"/>
      <c r="Q508" s="517"/>
      <c r="R508" s="517"/>
      <c r="S508" s="517"/>
      <c r="T508" s="517"/>
      <c r="U508" s="517"/>
      <c r="V508" s="517"/>
      <c r="W508" s="517"/>
      <c r="X508" s="517"/>
      <c r="Y508" s="517"/>
      <c r="Z508" s="517"/>
      <c r="AA508" s="517"/>
      <c r="AB508" s="517"/>
      <c r="AC508" s="517"/>
      <c r="AD508" s="517"/>
      <c r="AE508" s="517"/>
      <c r="AF508" s="517"/>
      <c r="AG508" s="517"/>
      <c r="AH508" s="517"/>
      <c r="AI508" s="517"/>
      <c r="AJ508" s="517"/>
      <c r="AK508" s="517"/>
      <c r="AL508" s="517"/>
      <c r="AM508" s="517"/>
      <c r="AN508" s="517"/>
      <c r="AO508" s="517"/>
      <c r="AP508" s="517"/>
      <c r="AQ508" s="517"/>
      <c r="AR508" s="517"/>
      <c r="AS508" s="517"/>
      <c r="AT508" s="517"/>
      <c r="AU508" s="517"/>
      <c r="AV508" s="517"/>
      <c r="AW508" s="517"/>
      <c r="AX508" s="517"/>
      <c r="AY508" s="517"/>
      <c r="AZ508" s="517"/>
      <c r="BA508" s="517"/>
      <c r="BB508" s="517"/>
      <c r="BC508" s="517"/>
      <c r="BD508" s="517"/>
      <c r="BE508" s="517"/>
      <c r="BF508" s="517"/>
      <c r="BG508" s="517"/>
      <c r="BH508" s="517"/>
      <c r="BI508" s="517"/>
      <c r="BJ508" s="517"/>
      <c r="BK508" s="517"/>
      <c r="BL508" s="517"/>
      <c r="BM508" s="517"/>
      <c r="BN508" s="517"/>
      <c r="BO508" s="517"/>
      <c r="BP508" s="517"/>
      <c r="BQ508" s="517"/>
      <c r="BR508" s="517"/>
      <c r="BS508" s="517"/>
      <c r="BT508" s="517"/>
      <c r="BU508" s="517"/>
      <c r="BV508" s="517"/>
      <c r="BW508" s="517"/>
      <c r="BX508" s="517"/>
      <c r="BY508" s="517"/>
      <c r="BZ508" s="517"/>
      <c r="CA508" s="517"/>
      <c r="CB508" s="517"/>
      <c r="CC508" s="517"/>
      <c r="CD508" s="517"/>
      <c r="CE508" s="517"/>
      <c r="CF508" s="517"/>
      <c r="CG508" s="517"/>
      <c r="CH508" s="517"/>
      <c r="CI508" s="517"/>
    </row>
    <row r="509" spans="1:87" ht="42" customHeight="1">
      <c r="B509" s="516" t="s">
        <v>616</v>
      </c>
      <c r="C509" s="516"/>
      <c r="D509" s="516"/>
      <c r="E509" s="516"/>
      <c r="F509" s="516"/>
      <c r="G509" s="516"/>
      <c r="H509" s="516"/>
      <c r="I509" s="516"/>
      <c r="J509" s="516"/>
      <c r="K509" s="516"/>
      <c r="L509" s="516"/>
      <c r="M509" s="516"/>
      <c r="N509" s="516"/>
      <c r="O509" s="516"/>
      <c r="P509" s="516"/>
      <c r="Q509" s="516"/>
      <c r="R509" s="516"/>
      <c r="S509" s="516"/>
      <c r="T509" s="516"/>
      <c r="U509" s="516"/>
      <c r="V509" s="516"/>
      <c r="W509" s="516"/>
      <c r="X509" s="516"/>
      <c r="Y509" s="516"/>
      <c r="Z509" s="516"/>
      <c r="AA509" s="516"/>
      <c r="AB509" s="516"/>
      <c r="AC509" s="516"/>
      <c r="AD509" s="516"/>
      <c r="AE509" s="516"/>
      <c r="AF509" s="516"/>
      <c r="AG509" s="516"/>
      <c r="AH509" s="516"/>
      <c r="AI509" s="516"/>
      <c r="AJ509" s="516"/>
      <c r="AK509" s="516"/>
      <c r="AL509" s="516"/>
      <c r="AM509" s="516"/>
      <c r="AN509" s="516"/>
      <c r="AO509" s="516"/>
      <c r="AP509" s="516"/>
      <c r="AQ509" s="516"/>
      <c r="AR509" s="516"/>
      <c r="AS509" s="516"/>
      <c r="AT509" s="516"/>
      <c r="AU509" s="516"/>
      <c r="AV509" s="516"/>
      <c r="AW509" s="516"/>
      <c r="AX509" s="516"/>
      <c r="AY509" s="516"/>
      <c r="AZ509" s="516"/>
      <c r="BA509" s="516"/>
      <c r="BB509" s="516"/>
      <c r="BC509" s="516"/>
      <c r="BD509" s="516"/>
      <c r="BE509" s="516"/>
      <c r="BF509" s="516"/>
      <c r="BG509" s="516"/>
      <c r="BH509" s="516"/>
      <c r="BI509" s="516"/>
      <c r="BJ509" s="516"/>
      <c r="BK509" s="516"/>
      <c r="BL509" s="516"/>
      <c r="BM509" s="516"/>
      <c r="BN509" s="516"/>
      <c r="BO509" s="516"/>
      <c r="BP509" s="516"/>
      <c r="BQ509" s="516"/>
      <c r="BR509" s="516"/>
      <c r="BS509" s="516"/>
      <c r="BT509" s="516"/>
      <c r="BU509" s="516"/>
      <c r="BV509" s="516"/>
      <c r="BW509" s="516"/>
      <c r="BX509" s="516"/>
      <c r="BY509" s="516"/>
      <c r="BZ509" s="516"/>
      <c r="CA509" s="516"/>
      <c r="CB509" s="516"/>
      <c r="CC509" s="516"/>
      <c r="CD509" s="516"/>
      <c r="CE509" s="516"/>
      <c r="CF509" s="516"/>
      <c r="CG509" s="516"/>
      <c r="CH509" s="516"/>
      <c r="CI509" s="516"/>
    </row>
    <row r="510" spans="1:87" ht="42.75" customHeight="1">
      <c r="B510" s="516" t="s">
        <v>617</v>
      </c>
      <c r="C510" s="516"/>
      <c r="D510" s="516"/>
      <c r="E510" s="516"/>
      <c r="F510" s="516"/>
      <c r="G510" s="516"/>
      <c r="H510" s="516"/>
      <c r="I510" s="516"/>
      <c r="J510" s="516"/>
      <c r="K510" s="516"/>
      <c r="L510" s="516"/>
      <c r="M510" s="516"/>
      <c r="N510" s="516"/>
      <c r="O510" s="516"/>
      <c r="P510" s="516"/>
      <c r="Q510" s="516"/>
      <c r="R510" s="516"/>
      <c r="S510" s="516"/>
      <c r="T510" s="516"/>
      <c r="U510" s="516"/>
      <c r="V510" s="516"/>
      <c r="W510" s="516"/>
      <c r="X510" s="516"/>
      <c r="Y510" s="516"/>
      <c r="Z510" s="516"/>
      <c r="AA510" s="516"/>
      <c r="AB510" s="516"/>
      <c r="AC510" s="516"/>
      <c r="AD510" s="516"/>
      <c r="AE510" s="516"/>
      <c r="AF510" s="516"/>
      <c r="AG510" s="516"/>
      <c r="AH510" s="516"/>
      <c r="AI510" s="516"/>
      <c r="AJ510" s="516"/>
      <c r="AK510" s="516"/>
      <c r="AL510" s="516"/>
      <c r="AM510" s="516"/>
      <c r="AN510" s="516"/>
      <c r="AO510" s="516"/>
      <c r="AP510" s="516"/>
      <c r="AQ510" s="516"/>
      <c r="AR510" s="516"/>
      <c r="AS510" s="516"/>
      <c r="AT510" s="516"/>
      <c r="AU510" s="516"/>
      <c r="AV510" s="516"/>
      <c r="AW510" s="516"/>
      <c r="AX510" s="516"/>
      <c r="AY510" s="516"/>
      <c r="AZ510" s="516"/>
      <c r="BA510" s="516"/>
      <c r="BB510" s="516"/>
      <c r="BC510" s="516"/>
      <c r="BD510" s="516"/>
      <c r="BE510" s="516"/>
      <c r="BF510" s="516"/>
      <c r="BG510" s="516"/>
      <c r="BH510" s="516"/>
      <c r="BI510" s="516"/>
      <c r="BJ510" s="516"/>
      <c r="BK510" s="516"/>
      <c r="BL510" s="516"/>
      <c r="BM510" s="516"/>
      <c r="BN510" s="516"/>
      <c r="BO510" s="516"/>
      <c r="BP510" s="516"/>
      <c r="BQ510" s="516"/>
      <c r="BR510" s="516"/>
      <c r="BS510" s="516"/>
      <c r="BT510" s="516"/>
      <c r="BU510" s="516"/>
      <c r="BV510" s="516"/>
      <c r="BW510" s="516"/>
      <c r="BX510" s="516"/>
      <c r="BY510" s="516"/>
      <c r="BZ510" s="516"/>
      <c r="CA510" s="516"/>
      <c r="CB510" s="516"/>
      <c r="CC510" s="516"/>
      <c r="CD510" s="516"/>
      <c r="CE510" s="516"/>
      <c r="CF510" s="516"/>
      <c r="CG510" s="516"/>
      <c r="CH510" s="516"/>
      <c r="CI510" s="516"/>
    </row>
    <row r="511" spans="1:87" ht="6.75" customHeight="1">
      <c r="B511" s="431"/>
      <c r="C511" s="431"/>
      <c r="D511" s="431"/>
      <c r="E511" s="431"/>
      <c r="F511" s="431"/>
      <c r="G511" s="431"/>
      <c r="H511" s="431"/>
      <c r="I511" s="431"/>
      <c r="J511" s="431"/>
      <c r="K511" s="431"/>
      <c r="L511" s="431"/>
      <c r="M511" s="431"/>
      <c r="N511" s="431"/>
      <c r="O511" s="431"/>
      <c r="P511" s="431"/>
      <c r="Q511" s="431"/>
      <c r="R511" s="431"/>
      <c r="S511" s="431"/>
      <c r="T511" s="431"/>
      <c r="U511" s="431"/>
      <c r="V511" s="431"/>
      <c r="W511" s="431"/>
      <c r="X511" s="431"/>
      <c r="Y511" s="431"/>
      <c r="Z511" s="431"/>
      <c r="AA511" s="431"/>
      <c r="AB511" s="431"/>
      <c r="AC511" s="431"/>
      <c r="AD511" s="431"/>
      <c r="AE511" s="431"/>
      <c r="AF511" s="431"/>
      <c r="AG511" s="431"/>
      <c r="AH511" s="431"/>
      <c r="AI511" s="431"/>
      <c r="AJ511" s="431"/>
      <c r="AK511" s="431"/>
      <c r="AL511" s="431"/>
      <c r="AM511" s="431"/>
      <c r="AN511" s="431"/>
      <c r="AO511" s="431"/>
      <c r="AP511" s="431"/>
      <c r="AQ511" s="431"/>
      <c r="AR511" s="431"/>
      <c r="AS511" s="431"/>
      <c r="AT511" s="431"/>
      <c r="AU511" s="431"/>
      <c r="AV511" s="431"/>
      <c r="AW511" s="431"/>
      <c r="AX511" s="431"/>
      <c r="AY511" s="431"/>
      <c r="AZ511" s="431"/>
      <c r="BA511" s="431"/>
      <c r="BB511" s="431"/>
      <c r="BC511" s="431"/>
      <c r="BD511" s="431"/>
      <c r="BE511" s="431"/>
      <c r="BF511" s="431"/>
      <c r="BG511" s="431"/>
      <c r="BH511" s="431"/>
      <c r="BI511" s="431"/>
      <c r="BJ511" s="431"/>
      <c r="BK511" s="431"/>
      <c r="BL511" s="431"/>
      <c r="BM511" s="431"/>
      <c r="BN511" s="431"/>
      <c r="BO511" s="431"/>
      <c r="BP511" s="431"/>
      <c r="BQ511" s="431"/>
      <c r="BR511" s="431"/>
      <c r="BS511" s="431"/>
      <c r="BT511" s="431"/>
      <c r="BU511" s="431"/>
      <c r="BV511" s="431"/>
      <c r="BW511" s="431"/>
      <c r="BX511" s="431"/>
      <c r="BY511" s="431"/>
      <c r="BZ511" s="431"/>
      <c r="CA511" s="431"/>
      <c r="CB511" s="431"/>
      <c r="CC511" s="431"/>
      <c r="CD511" s="431"/>
      <c r="CE511" s="431"/>
      <c r="CF511" s="431"/>
      <c r="CG511" s="431"/>
      <c r="CH511" s="431"/>
      <c r="CI511" s="431"/>
    </row>
    <row r="512" spans="1:87" ht="31.5" customHeight="1">
      <c r="B512" s="516" t="s">
        <v>618</v>
      </c>
      <c r="C512" s="516"/>
      <c r="D512" s="516"/>
      <c r="E512" s="516"/>
      <c r="F512" s="516"/>
      <c r="G512" s="516"/>
      <c r="H512" s="516"/>
      <c r="I512" s="516"/>
      <c r="J512" s="516"/>
      <c r="K512" s="516"/>
      <c r="L512" s="516"/>
      <c r="M512" s="516"/>
      <c r="N512" s="516"/>
      <c r="O512" s="516"/>
      <c r="P512" s="516"/>
      <c r="Q512" s="516"/>
      <c r="R512" s="516"/>
      <c r="S512" s="516"/>
      <c r="T512" s="516"/>
      <c r="U512" s="516"/>
      <c r="V512" s="516"/>
      <c r="W512" s="516"/>
      <c r="X512" s="516"/>
      <c r="Y512" s="516"/>
      <c r="Z512" s="516"/>
      <c r="AA512" s="516"/>
      <c r="AB512" s="516"/>
      <c r="AC512" s="516"/>
      <c r="AD512" s="516"/>
      <c r="AE512" s="516"/>
      <c r="AF512" s="516"/>
      <c r="AG512" s="516"/>
      <c r="AH512" s="516"/>
      <c r="AI512" s="516"/>
      <c r="AJ512" s="516"/>
      <c r="AK512" s="516"/>
      <c r="AL512" s="516"/>
      <c r="AM512" s="516"/>
      <c r="AN512" s="516"/>
      <c r="AO512" s="516"/>
      <c r="AP512" s="516"/>
      <c r="AQ512" s="516"/>
      <c r="AR512" s="516"/>
      <c r="AS512" s="516"/>
      <c r="AT512" s="516"/>
      <c r="AU512" s="516"/>
      <c r="AV512" s="516"/>
      <c r="AW512" s="516"/>
      <c r="AX512" s="516"/>
      <c r="AY512" s="516"/>
      <c r="AZ512" s="516"/>
      <c r="BA512" s="516"/>
      <c r="BB512" s="516"/>
      <c r="BC512" s="516"/>
      <c r="BD512" s="516"/>
      <c r="BE512" s="516"/>
      <c r="BF512" s="516"/>
      <c r="BG512" s="516"/>
      <c r="BH512" s="516"/>
      <c r="BI512" s="516"/>
      <c r="BJ512" s="516"/>
      <c r="BK512" s="516"/>
      <c r="BL512" s="516"/>
      <c r="BM512" s="516"/>
      <c r="BN512" s="516"/>
      <c r="BO512" s="516"/>
      <c r="BP512" s="516"/>
      <c r="BQ512" s="516"/>
      <c r="BR512" s="516"/>
      <c r="BS512" s="516"/>
      <c r="BT512" s="516"/>
      <c r="BU512" s="516"/>
      <c r="BV512" s="516"/>
      <c r="BW512" s="516"/>
      <c r="BX512" s="516"/>
      <c r="BY512" s="516"/>
      <c r="BZ512" s="516"/>
      <c r="CA512" s="516"/>
      <c r="CB512" s="516"/>
      <c r="CC512" s="516"/>
      <c r="CD512" s="516"/>
      <c r="CE512" s="516"/>
      <c r="CF512" s="516"/>
      <c r="CG512" s="516"/>
      <c r="CH512" s="516"/>
      <c r="CI512" s="516"/>
    </row>
    <row r="513" spans="1:89" s="333" customFormat="1" ht="18" customHeight="1">
      <c r="A513" s="332"/>
      <c r="B513" s="332"/>
      <c r="I513" s="522" t="s">
        <v>619</v>
      </c>
      <c r="J513" s="522"/>
      <c r="K513" s="522"/>
      <c r="L513" s="522"/>
      <c r="M513" s="522"/>
      <c r="N513" s="522"/>
      <c r="O513" s="522"/>
      <c r="P513" s="522"/>
      <c r="Q513" s="522"/>
      <c r="R513" s="522"/>
      <c r="S513" s="522"/>
      <c r="T513" s="522"/>
      <c r="U513" s="522"/>
      <c r="V513" s="522"/>
      <c r="W513" s="522"/>
      <c r="X513" s="522"/>
      <c r="Y513" s="522"/>
      <c r="Z513" s="522"/>
      <c r="AA513" s="522"/>
      <c r="AB513" s="332"/>
      <c r="AC513" s="522" t="s">
        <v>620</v>
      </c>
      <c r="AD513" s="522"/>
      <c r="AE513" s="522"/>
      <c r="AF513" s="522"/>
      <c r="AG513" s="522"/>
      <c r="AH513" s="522"/>
      <c r="AI513" s="522"/>
      <c r="AJ513" s="522"/>
      <c r="AK513" s="522"/>
      <c r="AL513" s="522"/>
      <c r="AM513" s="522"/>
      <c r="AN513" s="522"/>
      <c r="AO513" s="522"/>
      <c r="AP513" s="522"/>
      <c r="AQ513" s="522"/>
      <c r="AR513" s="522"/>
      <c r="AS513" s="522"/>
      <c r="AT513" s="522"/>
      <c r="AU513" s="522"/>
      <c r="AV513" s="332"/>
      <c r="AW513" s="522" t="s">
        <v>219</v>
      </c>
      <c r="AX513" s="522"/>
      <c r="AY513" s="522"/>
      <c r="AZ513" s="522"/>
      <c r="BA513" s="522"/>
      <c r="BB513" s="522"/>
      <c r="BC513" s="522"/>
      <c r="BD513" s="522"/>
      <c r="BE513" s="522"/>
      <c r="BF513" s="522"/>
      <c r="BG513" s="522"/>
      <c r="BH513" s="522"/>
      <c r="BI513" s="522"/>
      <c r="BJ513" s="522"/>
      <c r="BK513" s="522"/>
      <c r="BL513" s="522"/>
      <c r="BM513" s="522"/>
      <c r="BN513" s="522"/>
      <c r="BO513" s="522"/>
      <c r="BP513" s="332"/>
      <c r="BQ513" s="522" t="s">
        <v>525</v>
      </c>
      <c r="BR513" s="522"/>
      <c r="BS513" s="522"/>
      <c r="BT513" s="522"/>
      <c r="BU513" s="522"/>
      <c r="BV513" s="522"/>
      <c r="BW513" s="522"/>
      <c r="BX513" s="522"/>
      <c r="BY513" s="522"/>
      <c r="BZ513" s="522"/>
      <c r="CA513" s="522"/>
      <c r="CB513" s="522"/>
      <c r="CC513" s="522"/>
      <c r="CD513" s="522"/>
      <c r="CE513" s="522"/>
      <c r="CF513" s="522"/>
      <c r="CG513" s="522"/>
      <c r="CH513" s="522"/>
      <c r="CI513" s="522"/>
      <c r="CJ513" s="367"/>
      <c r="CK513" s="367"/>
    </row>
    <row r="514" spans="1:89" s="333" customFormat="1" ht="27" customHeight="1">
      <c r="A514" s="332"/>
      <c r="B514" s="520" t="s">
        <v>621</v>
      </c>
      <c r="C514" s="520"/>
      <c r="D514" s="520"/>
      <c r="E514" s="520"/>
      <c r="F514" s="520"/>
      <c r="G514" s="520"/>
      <c r="H514" s="520"/>
      <c r="I514" s="523"/>
      <c r="J514" s="523"/>
      <c r="K514" s="523"/>
      <c r="L514" s="523"/>
      <c r="M514" s="523"/>
      <c r="N514" s="523"/>
      <c r="O514" s="523"/>
      <c r="P514" s="523"/>
      <c r="Q514" s="523"/>
      <c r="R514" s="523"/>
      <c r="S514" s="523"/>
      <c r="T514" s="523"/>
      <c r="U514" s="523"/>
      <c r="V514" s="523"/>
      <c r="W514" s="523"/>
      <c r="X514" s="523"/>
      <c r="Y514" s="523"/>
      <c r="Z514" s="523"/>
      <c r="AA514" s="523"/>
      <c r="AC514" s="523"/>
      <c r="AD514" s="523"/>
      <c r="AE514" s="523"/>
      <c r="AF514" s="523"/>
      <c r="AG514" s="523"/>
      <c r="AH514" s="523"/>
      <c r="AI514" s="523"/>
      <c r="AJ514" s="523"/>
      <c r="AK514" s="523"/>
      <c r="AL514" s="523"/>
      <c r="AM514" s="523"/>
      <c r="AN514" s="523"/>
      <c r="AO514" s="523"/>
      <c r="AP514" s="523"/>
      <c r="AQ514" s="523"/>
      <c r="AR514" s="523"/>
      <c r="AS514" s="523"/>
      <c r="AT514" s="523"/>
      <c r="AU514" s="523"/>
      <c r="AW514" s="523"/>
      <c r="AX514" s="523"/>
      <c r="AY514" s="523"/>
      <c r="AZ514" s="523"/>
      <c r="BA514" s="523"/>
      <c r="BB514" s="523"/>
      <c r="BC514" s="523"/>
      <c r="BD514" s="523"/>
      <c r="BE514" s="523"/>
      <c r="BF514" s="523"/>
      <c r="BG514" s="523"/>
      <c r="BH514" s="523"/>
      <c r="BI514" s="523"/>
      <c r="BJ514" s="523"/>
      <c r="BK514" s="523"/>
      <c r="BL514" s="523"/>
      <c r="BM514" s="523"/>
      <c r="BN514" s="523"/>
      <c r="BO514" s="523"/>
      <c r="BQ514" s="523"/>
      <c r="BR514" s="523"/>
      <c r="BS514" s="523"/>
      <c r="BT514" s="523"/>
      <c r="BU514" s="523"/>
      <c r="BV514" s="523"/>
      <c r="BW514" s="523"/>
      <c r="BX514" s="523"/>
      <c r="BY514" s="523"/>
      <c r="BZ514" s="523"/>
      <c r="CA514" s="523"/>
      <c r="CB514" s="523"/>
      <c r="CC514" s="523"/>
      <c r="CD514" s="523"/>
      <c r="CE514" s="523"/>
      <c r="CF514" s="523"/>
      <c r="CG514" s="523"/>
      <c r="CH514" s="523"/>
      <c r="CI514" s="523"/>
      <c r="CJ514" s="367"/>
      <c r="CK514" s="367"/>
    </row>
    <row r="515" spans="1:89" s="333" customFormat="1" ht="18" customHeight="1">
      <c r="A515" s="332"/>
      <c r="B515" s="518" t="s">
        <v>623</v>
      </c>
      <c r="C515" s="518"/>
      <c r="D515" s="518"/>
      <c r="E515" s="518"/>
      <c r="F515" s="518"/>
      <c r="G515" s="518"/>
      <c r="H515" s="518"/>
      <c r="I515" s="519">
        <v>88965347922</v>
      </c>
      <c r="J515" s="519"/>
      <c r="K515" s="519"/>
      <c r="L515" s="519"/>
      <c r="M515" s="519"/>
      <c r="N515" s="519"/>
      <c r="O515" s="519"/>
      <c r="P515" s="519"/>
      <c r="Q515" s="519"/>
      <c r="R515" s="519"/>
      <c r="S515" s="519"/>
      <c r="T515" s="519"/>
      <c r="U515" s="519"/>
      <c r="V515" s="519"/>
      <c r="W515" s="519"/>
      <c r="X515" s="519"/>
      <c r="Y515" s="519"/>
      <c r="Z515" s="519"/>
      <c r="AA515" s="519"/>
      <c r="AB515" s="332"/>
      <c r="AC515" s="519">
        <v>11052507316</v>
      </c>
      <c r="AD515" s="519"/>
      <c r="AE515" s="519"/>
      <c r="AF515" s="519"/>
      <c r="AG515" s="519"/>
      <c r="AH515" s="519"/>
      <c r="AI515" s="519"/>
      <c r="AJ515" s="519"/>
      <c r="AK515" s="519"/>
      <c r="AL515" s="519"/>
      <c r="AM515" s="519"/>
      <c r="AN515" s="519"/>
      <c r="AO515" s="519"/>
      <c r="AP515" s="519"/>
      <c r="AQ515" s="519"/>
      <c r="AR515" s="519"/>
      <c r="AS515" s="519"/>
      <c r="AT515" s="519"/>
      <c r="AU515" s="519"/>
      <c r="AV515" s="332"/>
      <c r="AW515" s="519">
        <v>5617200000</v>
      </c>
      <c r="AX515" s="519"/>
      <c r="AY515" s="519"/>
      <c r="AZ515" s="519"/>
      <c r="BA515" s="519"/>
      <c r="BB515" s="519"/>
      <c r="BC515" s="519"/>
      <c r="BD515" s="519"/>
      <c r="BE515" s="519"/>
      <c r="BF515" s="519"/>
      <c r="BG515" s="519"/>
      <c r="BH515" s="519"/>
      <c r="BI515" s="519"/>
      <c r="BJ515" s="519"/>
      <c r="BK515" s="519"/>
      <c r="BL515" s="519"/>
      <c r="BM515" s="519"/>
      <c r="BN515" s="519"/>
      <c r="BO515" s="519"/>
      <c r="BP515" s="332"/>
      <c r="BQ515" s="519">
        <v>105635055238</v>
      </c>
      <c r="BR515" s="519"/>
      <c r="BS515" s="519"/>
      <c r="BT515" s="519"/>
      <c r="BU515" s="519"/>
      <c r="BV515" s="519"/>
      <c r="BW515" s="519"/>
      <c r="BX515" s="519"/>
      <c r="BY515" s="519"/>
      <c r="BZ515" s="519"/>
      <c r="CA515" s="519"/>
      <c r="CB515" s="519"/>
      <c r="CC515" s="519"/>
      <c r="CD515" s="519"/>
      <c r="CE515" s="519"/>
      <c r="CF515" s="519"/>
      <c r="CG515" s="519"/>
      <c r="CH515" s="519"/>
      <c r="CI515" s="519"/>
      <c r="CJ515" s="367"/>
      <c r="CK515" s="367"/>
    </row>
    <row r="516" spans="1:89" s="333" customFormat="1" ht="18" customHeight="1">
      <c r="A516" s="332"/>
      <c r="B516" s="518" t="s">
        <v>504</v>
      </c>
      <c r="C516" s="518"/>
      <c r="D516" s="518"/>
      <c r="E516" s="518"/>
      <c r="F516" s="518"/>
      <c r="G516" s="518"/>
      <c r="H516" s="518"/>
      <c r="I516" s="519">
        <v>80864165835.199997</v>
      </c>
      <c r="J516" s="519"/>
      <c r="K516" s="519"/>
      <c r="L516" s="519"/>
      <c r="M516" s="519"/>
      <c r="N516" s="519"/>
      <c r="O516" s="519"/>
      <c r="P516" s="519"/>
      <c r="Q516" s="519"/>
      <c r="R516" s="519"/>
      <c r="S516" s="519"/>
      <c r="T516" s="519"/>
      <c r="U516" s="519"/>
      <c r="V516" s="519"/>
      <c r="W516" s="519"/>
      <c r="X516" s="519"/>
      <c r="Y516" s="519"/>
      <c r="Z516" s="519"/>
      <c r="AA516" s="519"/>
      <c r="AB516" s="332"/>
      <c r="AC516" s="519">
        <v>0</v>
      </c>
      <c r="AD516" s="519"/>
      <c r="AE516" s="519"/>
      <c r="AF516" s="519"/>
      <c r="AG516" s="519"/>
      <c r="AH516" s="519"/>
      <c r="AI516" s="519"/>
      <c r="AJ516" s="519"/>
      <c r="AK516" s="519"/>
      <c r="AL516" s="519"/>
      <c r="AM516" s="519"/>
      <c r="AN516" s="519"/>
      <c r="AO516" s="519"/>
      <c r="AP516" s="519"/>
      <c r="AQ516" s="519"/>
      <c r="AR516" s="519"/>
      <c r="AS516" s="519"/>
      <c r="AT516" s="519"/>
      <c r="AU516" s="519"/>
      <c r="AV516" s="332"/>
      <c r="AW516" s="519">
        <v>0</v>
      </c>
      <c r="AX516" s="519"/>
      <c r="AY516" s="519"/>
      <c r="AZ516" s="519"/>
      <c r="BA516" s="519"/>
      <c r="BB516" s="519"/>
      <c r="BC516" s="519"/>
      <c r="BD516" s="519"/>
      <c r="BE516" s="519"/>
      <c r="BF516" s="519"/>
      <c r="BG516" s="519"/>
      <c r="BH516" s="519"/>
      <c r="BI516" s="519"/>
      <c r="BJ516" s="519"/>
      <c r="BK516" s="519"/>
      <c r="BL516" s="519"/>
      <c r="BM516" s="519"/>
      <c r="BN516" s="519"/>
      <c r="BO516" s="519"/>
      <c r="BP516" s="332"/>
      <c r="BQ516" s="519">
        <v>80864165835.199997</v>
      </c>
      <c r="BR516" s="519"/>
      <c r="BS516" s="519"/>
      <c r="BT516" s="519"/>
      <c r="BU516" s="519"/>
      <c r="BV516" s="519"/>
      <c r="BW516" s="519"/>
      <c r="BX516" s="519"/>
      <c r="BY516" s="519"/>
      <c r="BZ516" s="519"/>
      <c r="CA516" s="519"/>
      <c r="CB516" s="519"/>
      <c r="CC516" s="519"/>
      <c r="CD516" s="519"/>
      <c r="CE516" s="519"/>
      <c r="CF516" s="519"/>
      <c r="CG516" s="519"/>
      <c r="CH516" s="519"/>
      <c r="CI516" s="519"/>
      <c r="CJ516" s="367"/>
      <c r="CK516" s="367"/>
    </row>
    <row r="517" spans="1:89" s="333" customFormat="1" ht="18" customHeight="1">
      <c r="A517" s="332"/>
      <c r="B517" s="518" t="s">
        <v>506</v>
      </c>
      <c r="C517" s="518"/>
      <c r="D517" s="518"/>
      <c r="E517" s="518"/>
      <c r="F517" s="518"/>
      <c r="G517" s="518"/>
      <c r="H517" s="518"/>
      <c r="I517" s="519">
        <v>683412394</v>
      </c>
      <c r="J517" s="519"/>
      <c r="K517" s="519"/>
      <c r="L517" s="519"/>
      <c r="M517" s="519"/>
      <c r="N517" s="519"/>
      <c r="O517" s="519"/>
      <c r="P517" s="519"/>
      <c r="Q517" s="519"/>
      <c r="R517" s="519"/>
      <c r="S517" s="519"/>
      <c r="T517" s="519"/>
      <c r="U517" s="519"/>
      <c r="V517" s="519"/>
      <c r="W517" s="519"/>
      <c r="X517" s="519"/>
      <c r="Y517" s="519"/>
      <c r="Z517" s="519"/>
      <c r="AA517" s="519"/>
      <c r="AB517" s="332"/>
      <c r="AC517" s="519">
        <v>0</v>
      </c>
      <c r="AD517" s="519"/>
      <c r="AE517" s="519"/>
      <c r="AF517" s="519"/>
      <c r="AG517" s="519"/>
      <c r="AH517" s="519"/>
      <c r="AI517" s="519"/>
      <c r="AJ517" s="519"/>
      <c r="AK517" s="519"/>
      <c r="AL517" s="519"/>
      <c r="AM517" s="519"/>
      <c r="AN517" s="519"/>
      <c r="AO517" s="519"/>
      <c r="AP517" s="519"/>
      <c r="AQ517" s="519"/>
      <c r="AR517" s="519"/>
      <c r="AS517" s="519"/>
      <c r="AT517" s="519"/>
      <c r="AU517" s="519"/>
      <c r="AV517" s="332"/>
      <c r="AW517" s="519">
        <v>0</v>
      </c>
      <c r="AX517" s="519"/>
      <c r="AY517" s="519"/>
      <c r="AZ517" s="519"/>
      <c r="BA517" s="519"/>
      <c r="BB517" s="519"/>
      <c r="BC517" s="519"/>
      <c r="BD517" s="519"/>
      <c r="BE517" s="519"/>
      <c r="BF517" s="519"/>
      <c r="BG517" s="519"/>
      <c r="BH517" s="519"/>
      <c r="BI517" s="519"/>
      <c r="BJ517" s="519"/>
      <c r="BK517" s="519"/>
      <c r="BL517" s="519"/>
      <c r="BM517" s="519"/>
      <c r="BN517" s="519"/>
      <c r="BO517" s="519"/>
      <c r="BP517" s="332"/>
      <c r="BQ517" s="519">
        <v>683412394</v>
      </c>
      <c r="BR517" s="519"/>
      <c r="BS517" s="519"/>
      <c r="BT517" s="519"/>
      <c r="BU517" s="519"/>
      <c r="BV517" s="519"/>
      <c r="BW517" s="519"/>
      <c r="BX517" s="519"/>
      <c r="BY517" s="519"/>
      <c r="BZ517" s="519"/>
      <c r="CA517" s="519"/>
      <c r="CB517" s="519"/>
      <c r="CC517" s="519"/>
      <c r="CD517" s="519"/>
      <c r="CE517" s="519"/>
      <c r="CF517" s="519"/>
      <c r="CG517" s="519"/>
      <c r="CH517" s="519"/>
      <c r="CI517" s="519"/>
      <c r="CJ517" s="367"/>
      <c r="CK517" s="367"/>
    </row>
    <row r="518" spans="1:89" s="333" customFormat="1" ht="18" customHeight="1">
      <c r="A518" s="332"/>
      <c r="B518" s="518" t="s">
        <v>624</v>
      </c>
      <c r="C518" s="518"/>
      <c r="D518" s="518"/>
      <c r="E518" s="518"/>
      <c r="F518" s="518"/>
      <c r="G518" s="518"/>
      <c r="H518" s="518"/>
      <c r="I518" s="519">
        <v>3723137009</v>
      </c>
      <c r="J518" s="519"/>
      <c r="K518" s="519"/>
      <c r="L518" s="519"/>
      <c r="M518" s="519"/>
      <c r="N518" s="519"/>
      <c r="O518" s="519"/>
      <c r="P518" s="519"/>
      <c r="Q518" s="519"/>
      <c r="R518" s="519"/>
      <c r="S518" s="519"/>
      <c r="T518" s="519"/>
      <c r="U518" s="519"/>
      <c r="V518" s="519"/>
      <c r="W518" s="519"/>
      <c r="X518" s="519"/>
      <c r="Y518" s="519"/>
      <c r="Z518" s="519"/>
      <c r="AA518" s="519"/>
      <c r="AB518" s="332"/>
      <c r="AC518" s="519">
        <v>0</v>
      </c>
      <c r="AD518" s="519"/>
      <c r="AE518" s="519"/>
      <c r="AF518" s="519"/>
      <c r="AG518" s="519"/>
      <c r="AH518" s="519"/>
      <c r="AI518" s="519"/>
      <c r="AJ518" s="519"/>
      <c r="AK518" s="519"/>
      <c r="AL518" s="519"/>
      <c r="AM518" s="519"/>
      <c r="AN518" s="519"/>
      <c r="AO518" s="519"/>
      <c r="AP518" s="519"/>
      <c r="AQ518" s="519"/>
      <c r="AR518" s="519"/>
      <c r="AS518" s="519"/>
      <c r="AT518" s="519"/>
      <c r="AU518" s="519"/>
      <c r="AV518" s="332"/>
      <c r="AW518" s="519">
        <v>0</v>
      </c>
      <c r="AX518" s="519"/>
      <c r="AY518" s="519"/>
      <c r="AZ518" s="519"/>
      <c r="BA518" s="519"/>
      <c r="BB518" s="519"/>
      <c r="BC518" s="519"/>
      <c r="BD518" s="519"/>
      <c r="BE518" s="519"/>
      <c r="BF518" s="519"/>
      <c r="BG518" s="519"/>
      <c r="BH518" s="519"/>
      <c r="BI518" s="519"/>
      <c r="BJ518" s="519"/>
      <c r="BK518" s="519"/>
      <c r="BL518" s="519"/>
      <c r="BM518" s="519"/>
      <c r="BN518" s="519"/>
      <c r="BO518" s="519"/>
      <c r="BP518" s="332"/>
      <c r="BQ518" s="519">
        <v>3723137009</v>
      </c>
      <c r="BR518" s="519"/>
      <c r="BS518" s="519"/>
      <c r="BT518" s="519"/>
      <c r="BU518" s="519"/>
      <c r="BV518" s="519"/>
      <c r="BW518" s="519"/>
      <c r="BX518" s="519"/>
      <c r="BY518" s="519"/>
      <c r="BZ518" s="519"/>
      <c r="CA518" s="519"/>
      <c r="CB518" s="519"/>
      <c r="CC518" s="519"/>
      <c r="CD518" s="519"/>
      <c r="CE518" s="519"/>
      <c r="CF518" s="519"/>
      <c r="CG518" s="519"/>
      <c r="CH518" s="519"/>
      <c r="CI518" s="519"/>
      <c r="CJ518" s="367"/>
      <c r="CK518" s="367"/>
    </row>
    <row r="519" spans="1:89" s="333" customFormat="1" ht="18" customHeight="1">
      <c r="B519" s="520" t="s">
        <v>194</v>
      </c>
      <c r="C519" s="520"/>
      <c r="D519" s="520"/>
      <c r="E519" s="520"/>
      <c r="F519" s="520"/>
      <c r="G519" s="520"/>
      <c r="H519" s="520"/>
      <c r="I519" s="521">
        <v>174236063160.20001</v>
      </c>
      <c r="J519" s="521"/>
      <c r="K519" s="521"/>
      <c r="L519" s="521"/>
      <c r="M519" s="521"/>
      <c r="N519" s="521"/>
      <c r="O519" s="521"/>
      <c r="P519" s="521"/>
      <c r="Q519" s="521"/>
      <c r="R519" s="521"/>
      <c r="S519" s="521"/>
      <c r="T519" s="521"/>
      <c r="U519" s="521"/>
      <c r="V519" s="521"/>
      <c r="W519" s="521"/>
      <c r="X519" s="521"/>
      <c r="Y519" s="521"/>
      <c r="Z519" s="521"/>
      <c r="AA519" s="521"/>
      <c r="AC519" s="521">
        <v>11052507316</v>
      </c>
      <c r="AD519" s="521"/>
      <c r="AE519" s="521"/>
      <c r="AF519" s="521"/>
      <c r="AG519" s="521"/>
      <c r="AH519" s="521"/>
      <c r="AI519" s="521"/>
      <c r="AJ519" s="521"/>
      <c r="AK519" s="521"/>
      <c r="AL519" s="521"/>
      <c r="AM519" s="521"/>
      <c r="AN519" s="521"/>
      <c r="AO519" s="521"/>
      <c r="AP519" s="521"/>
      <c r="AQ519" s="521"/>
      <c r="AR519" s="521"/>
      <c r="AS519" s="521"/>
      <c r="AT519" s="521"/>
      <c r="AU519" s="521"/>
      <c r="AW519" s="521">
        <v>5617200000</v>
      </c>
      <c r="AX519" s="521"/>
      <c r="AY519" s="521"/>
      <c r="AZ519" s="521"/>
      <c r="BA519" s="521"/>
      <c r="BB519" s="521"/>
      <c r="BC519" s="521"/>
      <c r="BD519" s="521"/>
      <c r="BE519" s="521"/>
      <c r="BF519" s="521"/>
      <c r="BG519" s="521"/>
      <c r="BH519" s="521"/>
      <c r="BI519" s="521"/>
      <c r="BJ519" s="521"/>
      <c r="BK519" s="521"/>
      <c r="BL519" s="521"/>
      <c r="BM519" s="521"/>
      <c r="BN519" s="521"/>
      <c r="BO519" s="521"/>
      <c r="BQ519" s="521">
        <v>190905770476.20001</v>
      </c>
      <c r="BR519" s="521"/>
      <c r="BS519" s="521"/>
      <c r="BT519" s="521"/>
      <c r="BU519" s="521"/>
      <c r="BV519" s="521"/>
      <c r="BW519" s="521"/>
      <c r="BX519" s="521"/>
      <c r="BY519" s="521"/>
      <c r="BZ519" s="521"/>
      <c r="CA519" s="521"/>
      <c r="CB519" s="521"/>
      <c r="CC519" s="521"/>
      <c r="CD519" s="521"/>
      <c r="CE519" s="521"/>
      <c r="CF519" s="521"/>
      <c r="CG519" s="521"/>
      <c r="CH519" s="521"/>
      <c r="CI519" s="521"/>
      <c r="CJ519" s="367"/>
      <c r="CK519" s="367"/>
    </row>
    <row r="520" spans="1:89" s="333" customFormat="1" ht="27" customHeight="1">
      <c r="A520" s="332"/>
      <c r="B520" s="520" t="s">
        <v>622</v>
      </c>
      <c r="C520" s="520"/>
      <c r="D520" s="520"/>
      <c r="E520" s="520"/>
      <c r="F520" s="520"/>
      <c r="G520" s="520"/>
      <c r="H520" s="520"/>
      <c r="I520" s="519"/>
      <c r="J520" s="519"/>
      <c r="K520" s="519"/>
      <c r="L520" s="519"/>
      <c r="M520" s="519"/>
      <c r="N520" s="519"/>
      <c r="O520" s="519"/>
      <c r="P520" s="519"/>
      <c r="Q520" s="519"/>
      <c r="R520" s="519"/>
      <c r="S520" s="519"/>
      <c r="T520" s="519"/>
      <c r="U520" s="519"/>
      <c r="V520" s="519"/>
      <c r="W520" s="519"/>
      <c r="X520" s="519"/>
      <c r="Y520" s="519"/>
      <c r="Z520" s="519"/>
      <c r="AA520" s="519"/>
      <c r="AB520" s="332"/>
      <c r="AC520" s="519"/>
      <c r="AD520" s="519"/>
      <c r="AE520" s="519"/>
      <c r="AF520" s="519"/>
      <c r="AG520" s="519"/>
      <c r="AH520" s="519"/>
      <c r="AI520" s="519"/>
      <c r="AJ520" s="519"/>
      <c r="AK520" s="519"/>
      <c r="AL520" s="519"/>
      <c r="AM520" s="519"/>
      <c r="AN520" s="519"/>
      <c r="AO520" s="519"/>
      <c r="AP520" s="519"/>
      <c r="AQ520" s="519"/>
      <c r="AR520" s="519"/>
      <c r="AS520" s="519"/>
      <c r="AT520" s="519"/>
      <c r="AU520" s="519"/>
      <c r="AV520" s="332"/>
      <c r="AW520" s="519"/>
      <c r="AX520" s="519"/>
      <c r="AY520" s="519"/>
      <c r="AZ520" s="519"/>
      <c r="BA520" s="519"/>
      <c r="BB520" s="519"/>
      <c r="BC520" s="519"/>
      <c r="BD520" s="519"/>
      <c r="BE520" s="519"/>
      <c r="BF520" s="519"/>
      <c r="BG520" s="519"/>
      <c r="BH520" s="519"/>
      <c r="BI520" s="519"/>
      <c r="BJ520" s="519"/>
      <c r="BK520" s="519"/>
      <c r="BL520" s="519"/>
      <c r="BM520" s="519"/>
      <c r="BN520" s="519"/>
      <c r="BO520" s="519"/>
      <c r="BP520" s="332"/>
      <c r="BQ520" s="519"/>
      <c r="BR520" s="519"/>
      <c r="BS520" s="519"/>
      <c r="BT520" s="519"/>
      <c r="BU520" s="519"/>
      <c r="BV520" s="519"/>
      <c r="BW520" s="519"/>
      <c r="BX520" s="519"/>
      <c r="BY520" s="519"/>
      <c r="BZ520" s="519"/>
      <c r="CA520" s="519"/>
      <c r="CB520" s="519"/>
      <c r="CC520" s="519"/>
      <c r="CD520" s="519"/>
      <c r="CE520" s="519"/>
      <c r="CF520" s="519"/>
      <c r="CG520" s="519"/>
      <c r="CH520" s="519"/>
      <c r="CI520" s="519"/>
      <c r="CJ520" s="367"/>
      <c r="CK520" s="367"/>
    </row>
    <row r="521" spans="1:89" s="333" customFormat="1" ht="18" customHeight="1">
      <c r="A521" s="332"/>
      <c r="B521" s="518" t="s">
        <v>623</v>
      </c>
      <c r="C521" s="518"/>
      <c r="D521" s="518"/>
      <c r="E521" s="518"/>
      <c r="F521" s="518"/>
      <c r="G521" s="518"/>
      <c r="H521" s="518"/>
      <c r="I521" s="519">
        <v>91331029920</v>
      </c>
      <c r="J521" s="519"/>
      <c r="K521" s="519"/>
      <c r="L521" s="519"/>
      <c r="M521" s="519"/>
      <c r="N521" s="519"/>
      <c r="O521" s="519"/>
      <c r="P521" s="519"/>
      <c r="Q521" s="519"/>
      <c r="R521" s="519"/>
      <c r="S521" s="519"/>
      <c r="T521" s="519"/>
      <c r="U521" s="519"/>
      <c r="V521" s="519"/>
      <c r="W521" s="519"/>
      <c r="X521" s="519"/>
      <c r="Y521" s="519"/>
      <c r="Z521" s="519"/>
      <c r="AA521" s="519"/>
      <c r="AB521" s="332"/>
      <c r="AC521" s="519">
        <v>12772936979</v>
      </c>
      <c r="AD521" s="519"/>
      <c r="AE521" s="519"/>
      <c r="AF521" s="519"/>
      <c r="AG521" s="519"/>
      <c r="AH521" s="519"/>
      <c r="AI521" s="519"/>
      <c r="AJ521" s="519"/>
      <c r="AK521" s="519"/>
      <c r="AL521" s="519"/>
      <c r="AM521" s="519"/>
      <c r="AN521" s="519"/>
      <c r="AO521" s="519"/>
      <c r="AP521" s="519"/>
      <c r="AQ521" s="519"/>
      <c r="AR521" s="519"/>
      <c r="AS521" s="519"/>
      <c r="AT521" s="519"/>
      <c r="AU521" s="519"/>
      <c r="AV521" s="332"/>
      <c r="AW521" s="519">
        <v>6669600000</v>
      </c>
      <c r="AX521" s="519"/>
      <c r="AY521" s="519"/>
      <c r="AZ521" s="519"/>
      <c r="BA521" s="519"/>
      <c r="BB521" s="519"/>
      <c r="BC521" s="519"/>
      <c r="BD521" s="519"/>
      <c r="BE521" s="519"/>
      <c r="BF521" s="519"/>
      <c r="BG521" s="519"/>
      <c r="BH521" s="519"/>
      <c r="BI521" s="519"/>
      <c r="BJ521" s="519"/>
      <c r="BK521" s="519"/>
      <c r="BL521" s="519"/>
      <c r="BM521" s="519"/>
      <c r="BN521" s="519"/>
      <c r="BO521" s="519"/>
      <c r="BP521" s="332"/>
      <c r="BQ521" s="519">
        <v>110773566899</v>
      </c>
      <c r="BR521" s="519"/>
      <c r="BS521" s="519"/>
      <c r="BT521" s="519"/>
      <c r="BU521" s="519"/>
      <c r="BV521" s="519"/>
      <c r="BW521" s="519"/>
      <c r="BX521" s="519"/>
      <c r="BY521" s="519"/>
      <c r="BZ521" s="519"/>
      <c r="CA521" s="519"/>
      <c r="CB521" s="519"/>
      <c r="CC521" s="519"/>
      <c r="CD521" s="519"/>
      <c r="CE521" s="519"/>
      <c r="CF521" s="519"/>
      <c r="CG521" s="519"/>
      <c r="CH521" s="519"/>
      <c r="CI521" s="519"/>
      <c r="CJ521" s="367"/>
      <c r="CK521" s="367"/>
    </row>
    <row r="522" spans="1:89" s="333" customFormat="1" ht="18" customHeight="1">
      <c r="A522" s="332"/>
      <c r="B522" s="518" t="s">
        <v>504</v>
      </c>
      <c r="C522" s="518"/>
      <c r="D522" s="518"/>
      <c r="E522" s="518"/>
      <c r="F522" s="518"/>
      <c r="G522" s="518"/>
      <c r="H522" s="518"/>
      <c r="I522" s="519">
        <v>64785186652</v>
      </c>
      <c r="J522" s="519"/>
      <c r="K522" s="519"/>
      <c r="L522" s="519"/>
      <c r="M522" s="519"/>
      <c r="N522" s="519"/>
      <c r="O522" s="519"/>
      <c r="P522" s="519"/>
      <c r="Q522" s="519"/>
      <c r="R522" s="519"/>
      <c r="S522" s="519"/>
      <c r="T522" s="519"/>
      <c r="U522" s="519"/>
      <c r="V522" s="519"/>
      <c r="W522" s="519"/>
      <c r="X522" s="519"/>
      <c r="Y522" s="519"/>
      <c r="Z522" s="519"/>
      <c r="AA522" s="519"/>
      <c r="AB522" s="332"/>
      <c r="AC522" s="519">
        <v>0</v>
      </c>
      <c r="AD522" s="519"/>
      <c r="AE522" s="519"/>
      <c r="AF522" s="519"/>
      <c r="AG522" s="519"/>
      <c r="AH522" s="519"/>
      <c r="AI522" s="519"/>
      <c r="AJ522" s="519"/>
      <c r="AK522" s="519"/>
      <c r="AL522" s="519"/>
      <c r="AM522" s="519"/>
      <c r="AN522" s="519"/>
      <c r="AO522" s="519"/>
      <c r="AP522" s="519"/>
      <c r="AQ522" s="519"/>
      <c r="AR522" s="519"/>
      <c r="AS522" s="519"/>
      <c r="AT522" s="519"/>
      <c r="AU522" s="519"/>
      <c r="AV522" s="332"/>
      <c r="AW522" s="519">
        <v>0</v>
      </c>
      <c r="AX522" s="519"/>
      <c r="AY522" s="519"/>
      <c r="AZ522" s="519"/>
      <c r="BA522" s="519"/>
      <c r="BB522" s="519"/>
      <c r="BC522" s="519"/>
      <c r="BD522" s="519"/>
      <c r="BE522" s="519"/>
      <c r="BF522" s="519"/>
      <c r="BG522" s="519"/>
      <c r="BH522" s="519"/>
      <c r="BI522" s="519"/>
      <c r="BJ522" s="519"/>
      <c r="BK522" s="519"/>
      <c r="BL522" s="519"/>
      <c r="BM522" s="519"/>
      <c r="BN522" s="519"/>
      <c r="BO522" s="519"/>
      <c r="BP522" s="332"/>
      <c r="BQ522" s="519">
        <v>64785186652</v>
      </c>
      <c r="BR522" s="519"/>
      <c r="BS522" s="519"/>
      <c r="BT522" s="519"/>
      <c r="BU522" s="519"/>
      <c r="BV522" s="519"/>
      <c r="BW522" s="519"/>
      <c r="BX522" s="519"/>
      <c r="BY522" s="519"/>
      <c r="BZ522" s="519"/>
      <c r="CA522" s="519"/>
      <c r="CB522" s="519"/>
      <c r="CC522" s="519"/>
      <c r="CD522" s="519"/>
      <c r="CE522" s="519"/>
      <c r="CF522" s="519"/>
      <c r="CG522" s="519"/>
      <c r="CH522" s="519"/>
      <c r="CI522" s="519"/>
      <c r="CJ522" s="367"/>
      <c r="CK522" s="367"/>
    </row>
    <row r="523" spans="1:89" s="333" customFormat="1" ht="18" customHeight="1">
      <c r="A523" s="332"/>
      <c r="B523" s="518" t="s">
        <v>506</v>
      </c>
      <c r="C523" s="518"/>
      <c r="D523" s="518"/>
      <c r="E523" s="518"/>
      <c r="F523" s="518"/>
      <c r="G523" s="518"/>
      <c r="H523" s="518"/>
      <c r="I523" s="519">
        <v>129520734</v>
      </c>
      <c r="J523" s="519"/>
      <c r="K523" s="519"/>
      <c r="L523" s="519"/>
      <c r="M523" s="519"/>
      <c r="N523" s="519"/>
      <c r="O523" s="519"/>
      <c r="P523" s="519"/>
      <c r="Q523" s="519"/>
      <c r="R523" s="519"/>
      <c r="S523" s="519"/>
      <c r="T523" s="519"/>
      <c r="U523" s="519"/>
      <c r="V523" s="519"/>
      <c r="W523" s="519"/>
      <c r="X523" s="519"/>
      <c r="Y523" s="519"/>
      <c r="Z523" s="519"/>
      <c r="AA523" s="519"/>
      <c r="AB523" s="332"/>
      <c r="AC523" s="519">
        <v>0</v>
      </c>
      <c r="AD523" s="519"/>
      <c r="AE523" s="519"/>
      <c r="AF523" s="519"/>
      <c r="AG523" s="519"/>
      <c r="AH523" s="519"/>
      <c r="AI523" s="519"/>
      <c r="AJ523" s="519"/>
      <c r="AK523" s="519"/>
      <c r="AL523" s="519"/>
      <c r="AM523" s="519"/>
      <c r="AN523" s="519"/>
      <c r="AO523" s="519"/>
      <c r="AP523" s="519"/>
      <c r="AQ523" s="519"/>
      <c r="AR523" s="519"/>
      <c r="AS523" s="519"/>
      <c r="AT523" s="519"/>
      <c r="AU523" s="519"/>
      <c r="AV523" s="332"/>
      <c r="AW523" s="519">
        <v>0</v>
      </c>
      <c r="AX523" s="519"/>
      <c r="AY523" s="519"/>
      <c r="AZ523" s="519"/>
      <c r="BA523" s="519"/>
      <c r="BB523" s="519"/>
      <c r="BC523" s="519"/>
      <c r="BD523" s="519"/>
      <c r="BE523" s="519"/>
      <c r="BF523" s="519"/>
      <c r="BG523" s="519"/>
      <c r="BH523" s="519"/>
      <c r="BI523" s="519"/>
      <c r="BJ523" s="519"/>
      <c r="BK523" s="519"/>
      <c r="BL523" s="519"/>
      <c r="BM523" s="519"/>
      <c r="BN523" s="519"/>
      <c r="BO523" s="519"/>
      <c r="BP523" s="332"/>
      <c r="BQ523" s="519">
        <v>129520734</v>
      </c>
      <c r="BR523" s="519"/>
      <c r="BS523" s="519"/>
      <c r="BT523" s="519"/>
      <c r="BU523" s="519"/>
      <c r="BV523" s="519"/>
      <c r="BW523" s="519"/>
      <c r="BX523" s="519"/>
      <c r="BY523" s="519"/>
      <c r="BZ523" s="519"/>
      <c r="CA523" s="519"/>
      <c r="CB523" s="519"/>
      <c r="CC523" s="519"/>
      <c r="CD523" s="519"/>
      <c r="CE523" s="519"/>
      <c r="CF523" s="519"/>
      <c r="CG523" s="519"/>
      <c r="CH523" s="519"/>
      <c r="CI523" s="519"/>
      <c r="CJ523" s="367"/>
      <c r="CK523" s="367"/>
    </row>
    <row r="524" spans="1:89" s="333" customFormat="1" ht="18" customHeight="1">
      <c r="A524" s="332"/>
      <c r="B524" s="518" t="s">
        <v>624</v>
      </c>
      <c r="C524" s="518"/>
      <c r="D524" s="518"/>
      <c r="E524" s="518"/>
      <c r="F524" s="518"/>
      <c r="G524" s="518"/>
      <c r="H524" s="518"/>
      <c r="I524" s="519">
        <v>4385085889</v>
      </c>
      <c r="J524" s="519"/>
      <c r="K524" s="519"/>
      <c r="L524" s="519"/>
      <c r="M524" s="519"/>
      <c r="N524" s="519"/>
      <c r="O524" s="519"/>
      <c r="P524" s="519"/>
      <c r="Q524" s="519"/>
      <c r="R524" s="519"/>
      <c r="S524" s="519"/>
      <c r="T524" s="519"/>
      <c r="U524" s="519"/>
      <c r="V524" s="519"/>
      <c r="W524" s="519"/>
      <c r="X524" s="519"/>
      <c r="Y524" s="519"/>
      <c r="Z524" s="519"/>
      <c r="AA524" s="519"/>
      <c r="AB524" s="332"/>
      <c r="AC524" s="519">
        <v>0</v>
      </c>
      <c r="AD524" s="519"/>
      <c r="AE524" s="519"/>
      <c r="AF524" s="519"/>
      <c r="AG524" s="519"/>
      <c r="AH524" s="519"/>
      <c r="AI524" s="519"/>
      <c r="AJ524" s="519"/>
      <c r="AK524" s="519"/>
      <c r="AL524" s="519"/>
      <c r="AM524" s="519"/>
      <c r="AN524" s="519"/>
      <c r="AO524" s="519"/>
      <c r="AP524" s="519"/>
      <c r="AQ524" s="519"/>
      <c r="AR524" s="519"/>
      <c r="AS524" s="519"/>
      <c r="AT524" s="519"/>
      <c r="AU524" s="519"/>
      <c r="AV524" s="332"/>
      <c r="AW524" s="519">
        <v>0</v>
      </c>
      <c r="AX524" s="519"/>
      <c r="AY524" s="519"/>
      <c r="AZ524" s="519"/>
      <c r="BA524" s="519"/>
      <c r="BB524" s="519"/>
      <c r="BC524" s="519"/>
      <c r="BD524" s="519"/>
      <c r="BE524" s="519"/>
      <c r="BF524" s="519"/>
      <c r="BG524" s="519"/>
      <c r="BH524" s="519"/>
      <c r="BI524" s="519"/>
      <c r="BJ524" s="519"/>
      <c r="BK524" s="519"/>
      <c r="BL524" s="519"/>
      <c r="BM524" s="519"/>
      <c r="BN524" s="519"/>
      <c r="BO524" s="519"/>
      <c r="BP524" s="332"/>
      <c r="BQ524" s="519">
        <v>4385085889</v>
      </c>
      <c r="BR524" s="519"/>
      <c r="BS524" s="519"/>
      <c r="BT524" s="519"/>
      <c r="BU524" s="519"/>
      <c r="BV524" s="519"/>
      <c r="BW524" s="519"/>
      <c r="BX524" s="519"/>
      <c r="BY524" s="519"/>
      <c r="BZ524" s="519"/>
      <c r="CA524" s="519"/>
      <c r="CB524" s="519"/>
      <c r="CC524" s="519"/>
      <c r="CD524" s="519"/>
      <c r="CE524" s="519"/>
      <c r="CF524" s="519"/>
      <c r="CG524" s="519"/>
      <c r="CH524" s="519"/>
      <c r="CI524" s="519"/>
      <c r="CJ524" s="367"/>
      <c r="CK524" s="367"/>
    </row>
    <row r="525" spans="1:89" s="333" customFormat="1" ht="18" customHeight="1">
      <c r="B525" s="520" t="s">
        <v>194</v>
      </c>
      <c r="C525" s="520"/>
      <c r="D525" s="520"/>
      <c r="E525" s="520"/>
      <c r="F525" s="520"/>
      <c r="G525" s="520"/>
      <c r="H525" s="520"/>
      <c r="I525" s="521">
        <v>160630823195</v>
      </c>
      <c r="J525" s="521"/>
      <c r="K525" s="521"/>
      <c r="L525" s="521"/>
      <c r="M525" s="521"/>
      <c r="N525" s="521"/>
      <c r="O525" s="521"/>
      <c r="P525" s="521"/>
      <c r="Q525" s="521"/>
      <c r="R525" s="521"/>
      <c r="S525" s="521"/>
      <c r="T525" s="521"/>
      <c r="U525" s="521"/>
      <c r="V525" s="521"/>
      <c r="W525" s="521"/>
      <c r="X525" s="521"/>
      <c r="Y525" s="521"/>
      <c r="Z525" s="521"/>
      <c r="AA525" s="521"/>
      <c r="AC525" s="521">
        <v>12772936979</v>
      </c>
      <c r="AD525" s="521"/>
      <c r="AE525" s="521"/>
      <c r="AF525" s="521"/>
      <c r="AG525" s="521"/>
      <c r="AH525" s="521"/>
      <c r="AI525" s="521"/>
      <c r="AJ525" s="521"/>
      <c r="AK525" s="521"/>
      <c r="AL525" s="521"/>
      <c r="AM525" s="521"/>
      <c r="AN525" s="521"/>
      <c r="AO525" s="521"/>
      <c r="AP525" s="521"/>
      <c r="AQ525" s="521"/>
      <c r="AR525" s="521"/>
      <c r="AS525" s="521"/>
      <c r="AT525" s="521"/>
      <c r="AU525" s="521"/>
      <c r="AW525" s="521">
        <v>6669600000</v>
      </c>
      <c r="AX525" s="521"/>
      <c r="AY525" s="521"/>
      <c r="AZ525" s="521"/>
      <c r="BA525" s="521"/>
      <c r="BB525" s="521"/>
      <c r="BC525" s="521"/>
      <c r="BD525" s="521"/>
      <c r="BE525" s="521"/>
      <c r="BF525" s="521"/>
      <c r="BG525" s="521"/>
      <c r="BH525" s="521"/>
      <c r="BI525" s="521"/>
      <c r="BJ525" s="521"/>
      <c r="BK525" s="521"/>
      <c r="BL525" s="521"/>
      <c r="BM525" s="521"/>
      <c r="BN525" s="521"/>
      <c r="BO525" s="521"/>
      <c r="BQ525" s="521">
        <v>180073360174</v>
      </c>
      <c r="BR525" s="521"/>
      <c r="BS525" s="521"/>
      <c r="BT525" s="521"/>
      <c r="BU525" s="521"/>
      <c r="BV525" s="521"/>
      <c r="BW525" s="521"/>
      <c r="BX525" s="521"/>
      <c r="BY525" s="521"/>
      <c r="BZ525" s="521"/>
      <c r="CA525" s="521"/>
      <c r="CB525" s="521"/>
      <c r="CC525" s="521"/>
      <c r="CD525" s="521"/>
      <c r="CE525" s="521"/>
      <c r="CF525" s="521"/>
      <c r="CG525" s="521"/>
      <c r="CH525" s="521"/>
      <c r="CI525" s="521"/>
      <c r="CJ525" s="367"/>
      <c r="CK525" s="367"/>
    </row>
    <row r="526" spans="1:89" ht="12.75" customHeight="1"/>
    <row r="527" spans="1:89" ht="40.5" customHeight="1">
      <c r="B527" s="516" t="s">
        <v>625</v>
      </c>
      <c r="C527" s="516"/>
      <c r="D527" s="516"/>
      <c r="E527" s="516"/>
      <c r="F527" s="516"/>
      <c r="G527" s="516"/>
      <c r="H527" s="516"/>
      <c r="I527" s="516"/>
      <c r="J527" s="516"/>
      <c r="K527" s="516"/>
      <c r="L527" s="516"/>
      <c r="M527" s="516"/>
      <c r="N527" s="516"/>
      <c r="O527" s="516"/>
      <c r="P527" s="516"/>
      <c r="Q527" s="516"/>
      <c r="R527" s="516"/>
      <c r="S527" s="516"/>
      <c r="T527" s="516"/>
      <c r="U527" s="516"/>
      <c r="V527" s="516"/>
      <c r="W527" s="516"/>
      <c r="X527" s="516"/>
      <c r="Y527" s="516"/>
      <c r="Z527" s="516"/>
      <c r="AA527" s="516"/>
      <c r="AB527" s="516"/>
      <c r="AC527" s="516"/>
      <c r="AD527" s="516"/>
      <c r="AE527" s="516"/>
      <c r="AF527" s="516"/>
      <c r="AG527" s="516"/>
      <c r="AH527" s="516"/>
      <c r="AI527" s="516"/>
      <c r="AJ527" s="516"/>
      <c r="AK527" s="516"/>
      <c r="AL527" s="516"/>
      <c r="AM527" s="516"/>
      <c r="AN527" s="516"/>
      <c r="AO527" s="516"/>
      <c r="AP527" s="516"/>
      <c r="AQ527" s="516"/>
      <c r="AR527" s="516"/>
      <c r="AS527" s="516"/>
      <c r="AT527" s="516"/>
      <c r="AU527" s="516"/>
      <c r="AV527" s="516"/>
      <c r="AW527" s="516"/>
      <c r="AX527" s="516"/>
      <c r="AY527" s="516"/>
      <c r="AZ527" s="516"/>
      <c r="BA527" s="516"/>
      <c r="BB527" s="516"/>
      <c r="BC527" s="516"/>
      <c r="BD527" s="516"/>
      <c r="BE527" s="516"/>
      <c r="BF527" s="516"/>
      <c r="BG527" s="516"/>
      <c r="BH527" s="516"/>
      <c r="BI527" s="516"/>
      <c r="BJ527" s="516"/>
      <c r="BK527" s="516"/>
      <c r="BL527" s="516"/>
      <c r="BM527" s="516"/>
      <c r="BN527" s="516"/>
      <c r="BO527" s="516"/>
      <c r="BP527" s="516"/>
      <c r="BQ527" s="516"/>
      <c r="BR527" s="516"/>
      <c r="BS527" s="516"/>
      <c r="BT527" s="516"/>
      <c r="BU527" s="516"/>
      <c r="BV527" s="516"/>
      <c r="BW527" s="516"/>
      <c r="BX527" s="516"/>
      <c r="BY527" s="516"/>
      <c r="BZ527" s="516"/>
      <c r="CA527" s="516"/>
      <c r="CB527" s="516"/>
      <c r="CC527" s="516"/>
      <c r="CD527" s="516"/>
      <c r="CE527" s="516"/>
      <c r="CF527" s="516"/>
      <c r="CG527" s="516"/>
      <c r="CH527" s="516"/>
      <c r="CI527" s="516"/>
    </row>
    <row r="528" spans="1:89" ht="18" customHeight="1">
      <c r="B528" s="516"/>
      <c r="C528" s="516"/>
      <c r="D528" s="516"/>
      <c r="E528" s="516"/>
      <c r="F528" s="516"/>
      <c r="G528" s="516"/>
      <c r="H528" s="516"/>
      <c r="I528" s="516"/>
      <c r="J528" s="516"/>
      <c r="K528" s="516"/>
      <c r="L528" s="516"/>
      <c r="M528" s="516"/>
      <c r="N528" s="516"/>
      <c r="O528" s="516"/>
      <c r="P528" s="516"/>
      <c r="Q528" s="516"/>
      <c r="R528" s="516"/>
      <c r="S528" s="516"/>
      <c r="T528" s="516"/>
      <c r="U528" s="516"/>
      <c r="V528" s="516"/>
      <c r="W528" s="516"/>
      <c r="X528" s="516"/>
      <c r="Y528" s="516"/>
      <c r="Z528" s="516"/>
      <c r="AA528" s="516"/>
      <c r="AB528" s="516"/>
      <c r="AC528" s="516"/>
      <c r="AD528" s="516"/>
      <c r="AE528" s="516"/>
      <c r="AF528" s="516"/>
      <c r="AG528" s="516"/>
      <c r="AH528" s="516"/>
      <c r="AI528" s="516"/>
      <c r="AJ528" s="516"/>
      <c r="AK528" s="516"/>
      <c r="AL528" s="516"/>
      <c r="AM528" s="516"/>
      <c r="AN528" s="516"/>
      <c r="AO528" s="516"/>
      <c r="AP528" s="516"/>
      <c r="AQ528" s="516"/>
      <c r="AR528" s="516"/>
      <c r="AS528" s="516"/>
      <c r="AT528" s="516"/>
      <c r="AU528" s="516"/>
      <c r="AV528" s="516"/>
      <c r="AW528" s="516"/>
      <c r="AX528" s="516"/>
      <c r="AY528" s="516"/>
      <c r="AZ528" s="516"/>
      <c r="BA528" s="516"/>
      <c r="BB528" s="516"/>
      <c r="BC528" s="516"/>
      <c r="BD528" s="516"/>
      <c r="BE528" s="516"/>
      <c r="BF528" s="516"/>
      <c r="BG528" s="516"/>
      <c r="BH528" s="516"/>
      <c r="BI528" s="516"/>
      <c r="BJ528" s="516"/>
      <c r="BK528" s="516"/>
      <c r="BL528" s="516"/>
      <c r="BM528" s="516"/>
      <c r="BN528" s="516"/>
      <c r="BO528" s="516"/>
      <c r="BP528" s="516"/>
      <c r="BQ528" s="516"/>
      <c r="BR528" s="516"/>
      <c r="BS528" s="516"/>
      <c r="BT528" s="516"/>
      <c r="BU528" s="516"/>
      <c r="BV528" s="516"/>
      <c r="BW528" s="516"/>
      <c r="BX528" s="516"/>
      <c r="BY528" s="516"/>
      <c r="BZ528" s="516"/>
      <c r="CA528" s="516"/>
      <c r="CB528" s="516"/>
      <c r="CC528" s="516"/>
      <c r="CD528" s="516"/>
      <c r="CE528" s="516"/>
      <c r="CF528" s="516"/>
      <c r="CG528" s="516"/>
      <c r="CH528" s="516"/>
      <c r="CI528" s="516"/>
    </row>
    <row r="529" spans="1:89" ht="18" customHeight="1">
      <c r="B529" s="431"/>
      <c r="C529" s="431"/>
      <c r="D529" s="431"/>
      <c r="E529" s="431"/>
      <c r="F529" s="431"/>
      <c r="G529" s="431"/>
      <c r="H529" s="431"/>
      <c r="I529" s="431"/>
      <c r="J529" s="431"/>
      <c r="K529" s="431"/>
      <c r="L529" s="431"/>
      <c r="M529" s="431"/>
      <c r="N529" s="431"/>
      <c r="O529" s="431"/>
      <c r="P529" s="431"/>
      <c r="Q529" s="431"/>
      <c r="R529" s="431"/>
      <c r="S529" s="431"/>
      <c r="T529" s="431"/>
      <c r="U529" s="431"/>
      <c r="V529" s="431"/>
      <c r="W529" s="431"/>
      <c r="X529" s="431"/>
      <c r="Y529" s="431"/>
      <c r="Z529" s="431"/>
      <c r="AA529" s="431"/>
      <c r="AB529" s="431"/>
      <c r="AC529" s="431"/>
      <c r="AD529" s="431"/>
      <c r="AE529" s="431"/>
      <c r="AF529" s="431"/>
      <c r="AG529" s="431"/>
      <c r="AH529" s="431"/>
      <c r="AI529" s="431"/>
      <c r="AJ529" s="431"/>
      <c r="AK529" s="431"/>
      <c r="AL529" s="431"/>
      <c r="AM529" s="431"/>
      <c r="AN529" s="431"/>
      <c r="AO529" s="431"/>
      <c r="AP529" s="431"/>
      <c r="AQ529" s="431"/>
      <c r="AR529" s="431"/>
      <c r="AS529" s="431"/>
      <c r="AT529" s="431"/>
      <c r="AU529" s="431"/>
      <c r="AV529" s="431"/>
      <c r="AW529" s="431"/>
      <c r="AX529" s="431"/>
      <c r="AY529" s="431"/>
      <c r="AZ529" s="431"/>
      <c r="BA529" s="431"/>
      <c r="BB529" s="431"/>
      <c r="BC529" s="431"/>
      <c r="BD529" s="431"/>
      <c r="BE529" s="431"/>
      <c r="BF529" s="431"/>
      <c r="BG529" s="431"/>
      <c r="BH529" s="431"/>
      <c r="BI529" s="431"/>
      <c r="BJ529" s="431"/>
      <c r="BK529" s="431"/>
      <c r="BL529" s="431"/>
      <c r="BM529" s="431"/>
      <c r="BN529" s="431"/>
      <c r="BO529" s="431"/>
      <c r="BP529" s="431"/>
      <c r="BQ529" s="431"/>
      <c r="BR529" s="431"/>
      <c r="BS529" s="431"/>
      <c r="BT529" s="431"/>
      <c r="BU529" s="431"/>
      <c r="BV529" s="431"/>
      <c r="BW529" s="431"/>
      <c r="BX529" s="431"/>
      <c r="BY529" s="431"/>
      <c r="BZ529" s="431"/>
      <c r="CA529" s="431"/>
      <c r="CB529" s="431"/>
      <c r="CC529" s="431"/>
      <c r="CD529" s="431"/>
      <c r="CE529" s="431"/>
      <c r="CF529" s="431"/>
      <c r="CG529" s="431"/>
      <c r="CH529" s="431"/>
      <c r="CI529" s="431"/>
    </row>
    <row r="530" spans="1:89" ht="18" customHeight="1">
      <c r="B530" s="431"/>
      <c r="C530" s="431"/>
      <c r="D530" s="431"/>
      <c r="E530" s="431"/>
      <c r="F530" s="431"/>
      <c r="G530" s="431"/>
      <c r="H530" s="431"/>
      <c r="I530" s="431"/>
      <c r="J530" s="431"/>
      <c r="K530" s="431"/>
      <c r="L530" s="431"/>
      <c r="M530" s="431"/>
      <c r="N530" s="431"/>
      <c r="O530" s="431"/>
      <c r="P530" s="431"/>
      <c r="Q530" s="431"/>
      <c r="R530" s="431"/>
      <c r="S530" s="431"/>
      <c r="T530" s="431"/>
      <c r="U530" s="431"/>
      <c r="V530" s="431"/>
      <c r="W530" s="431"/>
      <c r="X530" s="431"/>
      <c r="Y530" s="431"/>
      <c r="Z530" s="431"/>
      <c r="AA530" s="431"/>
      <c r="AB530" s="431"/>
      <c r="AC530" s="431"/>
      <c r="AD530" s="431"/>
      <c r="AE530" s="431"/>
      <c r="AF530" s="431"/>
      <c r="AG530" s="431"/>
      <c r="AH530" s="431"/>
      <c r="AI530" s="431"/>
      <c r="AJ530" s="431"/>
      <c r="AK530" s="431"/>
      <c r="AL530" s="431"/>
      <c r="AM530" s="431"/>
      <c r="AN530" s="431"/>
      <c r="AO530" s="431"/>
      <c r="AP530" s="431"/>
      <c r="AQ530" s="431"/>
      <c r="AR530" s="431"/>
      <c r="AS530" s="431"/>
      <c r="AT530" s="431"/>
      <c r="AU530" s="431"/>
      <c r="AV530" s="431"/>
      <c r="AW530" s="431"/>
      <c r="AX530" s="431"/>
      <c r="AY530" s="431"/>
      <c r="AZ530" s="431"/>
      <c r="BA530" s="431"/>
      <c r="BB530" s="431"/>
      <c r="BC530" s="431"/>
      <c r="BD530" s="431"/>
      <c r="BE530" s="431"/>
      <c r="BF530" s="431"/>
      <c r="BG530" s="431"/>
      <c r="BH530" s="431"/>
      <c r="BI530" s="431"/>
      <c r="BJ530" s="431"/>
      <c r="BK530" s="431"/>
      <c r="BL530" s="431"/>
      <c r="BM530" s="431"/>
      <c r="BN530" s="431"/>
      <c r="BO530" s="431"/>
      <c r="BP530" s="431"/>
      <c r="BQ530" s="431"/>
      <c r="BR530" s="431"/>
      <c r="BS530" s="431"/>
      <c r="BT530" s="431"/>
      <c r="BU530" s="431"/>
      <c r="BV530" s="431"/>
      <c r="BW530" s="431"/>
      <c r="BX530" s="431"/>
      <c r="BY530" s="431"/>
      <c r="BZ530" s="431"/>
      <c r="CA530" s="431"/>
      <c r="CB530" s="431"/>
      <c r="CC530" s="431"/>
      <c r="CD530" s="431"/>
      <c r="CE530" s="431"/>
      <c r="CF530" s="431"/>
      <c r="CG530" s="431"/>
      <c r="CH530" s="431"/>
      <c r="CI530" s="431"/>
    </row>
    <row r="531" spans="1:89" ht="18" customHeight="1">
      <c r="B531" s="431"/>
      <c r="C531" s="431"/>
      <c r="D531" s="431"/>
      <c r="E531" s="431"/>
      <c r="F531" s="431"/>
      <c r="G531" s="431"/>
      <c r="H531" s="431"/>
      <c r="I531" s="431"/>
      <c r="J531" s="431"/>
      <c r="K531" s="431"/>
      <c r="L531" s="431"/>
      <c r="M531" s="431"/>
      <c r="N531" s="431"/>
      <c r="O531" s="431"/>
      <c r="P531" s="431"/>
      <c r="Q531" s="431"/>
      <c r="R531" s="431"/>
      <c r="S531" s="431"/>
      <c r="T531" s="431"/>
      <c r="U531" s="431"/>
      <c r="V531" s="431"/>
      <c r="W531" s="431"/>
      <c r="X531" s="431"/>
      <c r="Y531" s="431"/>
      <c r="Z531" s="431"/>
      <c r="AA531" s="431"/>
      <c r="AB531" s="431"/>
      <c r="AC531" s="431"/>
      <c r="AD531" s="431"/>
      <c r="AE531" s="431"/>
      <c r="AF531" s="431"/>
      <c r="AG531" s="431"/>
      <c r="AH531" s="431"/>
      <c r="AI531" s="431"/>
      <c r="AJ531" s="431"/>
      <c r="AK531" s="431"/>
      <c r="AL531" s="431"/>
      <c r="AM531" s="431"/>
      <c r="AN531" s="431"/>
      <c r="AO531" s="431"/>
      <c r="AP531" s="431"/>
      <c r="AQ531" s="431"/>
      <c r="AR531" s="431"/>
      <c r="AS531" s="431"/>
      <c r="AT531" s="431"/>
      <c r="AU531" s="431"/>
      <c r="AV531" s="431"/>
      <c r="AW531" s="431"/>
      <c r="AX531" s="431"/>
      <c r="AY531" s="431"/>
      <c r="AZ531" s="431"/>
      <c r="BA531" s="431"/>
      <c r="BB531" s="431"/>
      <c r="BC531" s="431"/>
      <c r="BD531" s="431"/>
      <c r="BE531" s="431"/>
      <c r="BF531" s="431"/>
      <c r="BG531" s="431"/>
      <c r="BH531" s="431"/>
      <c r="BI531" s="431"/>
      <c r="BJ531" s="431"/>
      <c r="BK531" s="431"/>
      <c r="BL531" s="431"/>
      <c r="BM531" s="431"/>
      <c r="BN531" s="431"/>
      <c r="BO531" s="431"/>
      <c r="BP531" s="431"/>
      <c r="BQ531" s="431"/>
      <c r="BR531" s="431"/>
      <c r="BS531" s="431"/>
      <c r="BT531" s="431"/>
      <c r="BU531" s="431"/>
      <c r="BV531" s="431"/>
      <c r="BW531" s="431"/>
      <c r="BX531" s="431"/>
      <c r="BY531" s="431"/>
      <c r="BZ531" s="431"/>
      <c r="CA531" s="431"/>
      <c r="CB531" s="431"/>
      <c r="CC531" s="431"/>
      <c r="CD531" s="431"/>
      <c r="CE531" s="431"/>
      <c r="CF531" s="431"/>
      <c r="CG531" s="431"/>
      <c r="CH531" s="431"/>
      <c r="CI531" s="431"/>
    </row>
    <row r="532" spans="1:89" ht="18" customHeight="1">
      <c r="A532" s="333" t="s">
        <v>562</v>
      </c>
      <c r="B532" s="515" t="s">
        <v>627</v>
      </c>
      <c r="C532" s="515"/>
      <c r="D532" s="515"/>
      <c r="E532" s="515"/>
      <c r="F532" s="515"/>
      <c r="G532" s="515"/>
      <c r="H532" s="515"/>
      <c r="I532" s="515"/>
      <c r="J532" s="515"/>
      <c r="K532" s="515"/>
      <c r="L532" s="515"/>
      <c r="M532" s="515"/>
      <c r="N532" s="515"/>
      <c r="O532" s="515"/>
      <c r="P532" s="515"/>
      <c r="Q532" s="515"/>
      <c r="R532" s="515"/>
      <c r="S532" s="515"/>
      <c r="T532" s="515"/>
      <c r="U532" s="515"/>
      <c r="V532" s="515"/>
      <c r="W532" s="515"/>
      <c r="X532" s="515"/>
      <c r="Y532" s="515"/>
      <c r="Z532" s="515"/>
      <c r="AA532" s="515"/>
      <c r="AB532" s="515"/>
      <c r="AC532" s="515"/>
      <c r="AD532" s="515"/>
      <c r="AE532" s="515"/>
      <c r="AF532" s="515"/>
      <c r="AG532" s="515"/>
      <c r="AH532" s="515"/>
      <c r="AI532" s="515"/>
      <c r="AJ532" s="515"/>
      <c r="AK532" s="515"/>
      <c r="AL532" s="515"/>
      <c r="AM532" s="515"/>
      <c r="AN532" s="515"/>
      <c r="AO532" s="515"/>
      <c r="AP532" s="515"/>
      <c r="AQ532" s="515"/>
      <c r="AR532" s="515"/>
      <c r="AS532" s="515"/>
      <c r="AT532" s="515"/>
      <c r="AU532" s="515"/>
      <c r="AV532" s="515"/>
      <c r="AW532" s="515"/>
      <c r="AX532" s="515"/>
      <c r="AY532" s="515"/>
      <c r="AZ532" s="515"/>
      <c r="BA532" s="515"/>
      <c r="BB532" s="515"/>
      <c r="BC532" s="515"/>
      <c r="BD532" s="515"/>
      <c r="BE532" s="515"/>
      <c r="BF532" s="515"/>
      <c r="BG532" s="515"/>
      <c r="BH532" s="515"/>
      <c r="BI532" s="515"/>
      <c r="BJ532" s="515"/>
      <c r="BK532" s="515"/>
      <c r="BL532" s="515"/>
      <c r="BM532" s="515"/>
      <c r="BN532" s="515"/>
      <c r="BO532" s="515"/>
      <c r="BP532" s="515"/>
      <c r="BQ532" s="515"/>
      <c r="BR532" s="515"/>
      <c r="BS532" s="515"/>
      <c r="BT532" s="515"/>
      <c r="BU532" s="515"/>
      <c r="BV532" s="515"/>
      <c r="BW532" s="515"/>
      <c r="BX532" s="515"/>
      <c r="BY532" s="515"/>
      <c r="BZ532" s="515"/>
      <c r="CA532" s="515"/>
      <c r="CB532" s="515"/>
      <c r="CC532" s="515"/>
      <c r="CD532" s="515"/>
      <c r="CE532" s="515"/>
      <c r="CF532" s="515"/>
      <c r="CG532" s="515"/>
      <c r="CH532" s="515"/>
      <c r="CI532" s="515"/>
    </row>
    <row r="533" spans="1:89" ht="12.75">
      <c r="B533" s="516"/>
      <c r="C533" s="516"/>
      <c r="D533" s="516"/>
      <c r="E533" s="516"/>
      <c r="F533" s="516"/>
      <c r="G533" s="516"/>
      <c r="H533" s="516"/>
      <c r="I533" s="516"/>
      <c r="J533" s="516"/>
      <c r="K533" s="516"/>
      <c r="L533" s="516"/>
      <c r="M533" s="516"/>
      <c r="N533" s="516"/>
      <c r="O533" s="516"/>
      <c r="P533" s="516"/>
      <c r="Q533" s="516"/>
      <c r="R533" s="516"/>
      <c r="S533" s="516"/>
      <c r="T533" s="516"/>
      <c r="U533" s="516"/>
      <c r="V533" s="516"/>
      <c r="W533" s="516"/>
      <c r="X533" s="516"/>
      <c r="Y533" s="516"/>
      <c r="Z533" s="516"/>
      <c r="AA533" s="516"/>
      <c r="AB533" s="516"/>
      <c r="AC533" s="516"/>
      <c r="AD533" s="516"/>
      <c r="AE533" s="516"/>
      <c r="AF533" s="516"/>
      <c r="AG533" s="516"/>
      <c r="AH533" s="516"/>
      <c r="AI533" s="516"/>
      <c r="AJ533" s="516"/>
      <c r="AK533" s="516"/>
      <c r="AL533" s="516"/>
      <c r="AM533" s="516"/>
      <c r="AN533" s="516"/>
      <c r="AO533" s="516"/>
      <c r="AP533" s="516"/>
      <c r="AQ533" s="516"/>
      <c r="AR533" s="516"/>
      <c r="AS533" s="516"/>
      <c r="AT533" s="516"/>
      <c r="AU533" s="516"/>
      <c r="AV533" s="516"/>
      <c r="AW533" s="516"/>
      <c r="AX533" s="516"/>
      <c r="AY533" s="516"/>
      <c r="AZ533" s="516"/>
      <c r="BA533" s="516"/>
      <c r="BB533" s="516"/>
      <c r="BC533" s="516"/>
      <c r="BD533" s="516"/>
      <c r="BE533" s="516"/>
      <c r="BF533" s="516"/>
      <c r="BG533" s="516"/>
      <c r="BH533" s="516"/>
      <c r="BI533" s="516"/>
      <c r="BJ533" s="516"/>
      <c r="BK533" s="516"/>
      <c r="BL533" s="516"/>
      <c r="BM533" s="516"/>
      <c r="BN533" s="516"/>
      <c r="BO533" s="516"/>
      <c r="BP533" s="516"/>
      <c r="BQ533" s="516"/>
      <c r="BR533" s="516"/>
      <c r="BS533" s="516"/>
      <c r="BT533" s="516"/>
      <c r="BU533" s="516"/>
      <c r="BV533" s="516"/>
      <c r="BW533" s="516"/>
      <c r="BX533" s="516"/>
      <c r="BY533" s="516"/>
      <c r="BZ533" s="516"/>
      <c r="CA533" s="516"/>
      <c r="CB533" s="516"/>
      <c r="CC533" s="516"/>
      <c r="CD533" s="516"/>
      <c r="CE533" s="516"/>
      <c r="CF533" s="516"/>
      <c r="CG533" s="516"/>
      <c r="CH533" s="516"/>
      <c r="CI533" s="516"/>
    </row>
    <row r="534" spans="1:89" ht="69.75" customHeight="1">
      <c r="B534" s="516" t="s">
        <v>628</v>
      </c>
      <c r="C534" s="516"/>
      <c r="D534" s="516"/>
      <c r="E534" s="516"/>
      <c r="F534" s="516"/>
      <c r="G534" s="516"/>
      <c r="H534" s="516"/>
      <c r="I534" s="516"/>
      <c r="J534" s="516"/>
      <c r="K534" s="516"/>
      <c r="L534" s="516"/>
      <c r="M534" s="516"/>
      <c r="N534" s="516"/>
      <c r="O534" s="516"/>
      <c r="P534" s="516"/>
      <c r="Q534" s="516"/>
      <c r="R534" s="516"/>
      <c r="S534" s="516"/>
      <c r="T534" s="516"/>
      <c r="U534" s="516"/>
      <c r="V534" s="516"/>
      <c r="W534" s="516"/>
      <c r="X534" s="516"/>
      <c r="Y534" s="516"/>
      <c r="Z534" s="516"/>
      <c r="AA534" s="516"/>
      <c r="AB534" s="516"/>
      <c r="AC534" s="516"/>
      <c r="AD534" s="516"/>
      <c r="AE534" s="516"/>
      <c r="AF534" s="516"/>
      <c r="AG534" s="516"/>
      <c r="AH534" s="516"/>
      <c r="AI534" s="516"/>
      <c r="AJ534" s="516"/>
      <c r="AK534" s="516"/>
      <c r="AL534" s="516"/>
      <c r="AM534" s="516"/>
      <c r="AN534" s="516"/>
      <c r="AO534" s="516"/>
      <c r="AP534" s="516"/>
      <c r="AQ534" s="516"/>
      <c r="AR534" s="516"/>
      <c r="AS534" s="516"/>
      <c r="AT534" s="516"/>
      <c r="AU534" s="516"/>
      <c r="AV534" s="516"/>
      <c r="AW534" s="516"/>
      <c r="AX534" s="516"/>
      <c r="AY534" s="516"/>
      <c r="AZ534" s="516"/>
      <c r="BA534" s="516"/>
      <c r="BB534" s="516"/>
      <c r="BC534" s="516"/>
      <c r="BD534" s="516"/>
      <c r="BE534" s="516"/>
      <c r="BF534" s="516"/>
      <c r="BG534" s="516"/>
      <c r="BH534" s="516"/>
      <c r="BI534" s="516"/>
      <c r="BJ534" s="516"/>
      <c r="BK534" s="516"/>
      <c r="BL534" s="516"/>
      <c r="BM534" s="516"/>
      <c r="BN534" s="516"/>
      <c r="BO534" s="516"/>
      <c r="BP534" s="516"/>
      <c r="BQ534" s="516"/>
      <c r="BR534" s="516"/>
      <c r="BS534" s="516"/>
      <c r="BT534" s="516"/>
      <c r="BU534" s="516"/>
      <c r="BV534" s="516"/>
      <c r="BW534" s="516"/>
      <c r="BX534" s="516"/>
      <c r="BY534" s="516"/>
      <c r="BZ534" s="516"/>
      <c r="CA534" s="516"/>
      <c r="CB534" s="516"/>
      <c r="CC534" s="516"/>
      <c r="CD534" s="516"/>
      <c r="CE534" s="516"/>
      <c r="CF534" s="516"/>
      <c r="CG534" s="516"/>
      <c r="CH534" s="516"/>
      <c r="CI534" s="516"/>
    </row>
    <row r="535" spans="1:89" ht="15.75" customHeight="1">
      <c r="B535" s="516" t="s">
        <v>629</v>
      </c>
      <c r="C535" s="516"/>
      <c r="D535" s="516"/>
      <c r="E535" s="516"/>
      <c r="F535" s="516"/>
      <c r="G535" s="516"/>
      <c r="H535" s="516"/>
      <c r="I535" s="516"/>
      <c r="J535" s="516"/>
      <c r="K535" s="516"/>
      <c r="L535" s="516"/>
      <c r="M535" s="516"/>
      <c r="N535" s="516"/>
      <c r="O535" s="516"/>
      <c r="P535" s="516"/>
      <c r="Q535" s="516"/>
      <c r="R535" s="516"/>
      <c r="S535" s="516"/>
      <c r="T535" s="516"/>
      <c r="U535" s="516"/>
      <c r="V535" s="516"/>
      <c r="W535" s="516"/>
      <c r="X535" s="516"/>
      <c r="Y535" s="516"/>
      <c r="Z535" s="516"/>
      <c r="AA535" s="516"/>
      <c r="AB535" s="516"/>
      <c r="AC535" s="516"/>
      <c r="AD535" s="516"/>
      <c r="AE535" s="516"/>
      <c r="AF535" s="516"/>
      <c r="AG535" s="516"/>
      <c r="AH535" s="516"/>
      <c r="AI535" s="516"/>
      <c r="AJ535" s="516"/>
      <c r="AK535" s="516"/>
      <c r="AL535" s="516"/>
      <c r="AM535" s="516"/>
      <c r="AN535" s="516"/>
      <c r="AO535" s="516"/>
      <c r="AP535" s="516"/>
      <c r="AQ535" s="516"/>
      <c r="AR535" s="516"/>
      <c r="AS535" s="516"/>
      <c r="AT535" s="516"/>
      <c r="AU535" s="516"/>
      <c r="AV535" s="516"/>
      <c r="AW535" s="516"/>
      <c r="AX535" s="516"/>
      <c r="AY535" s="516"/>
      <c r="AZ535" s="516"/>
      <c r="BA535" s="516"/>
      <c r="BB535" s="516"/>
      <c r="BC535" s="516"/>
      <c r="BD535" s="516"/>
      <c r="BE535" s="516"/>
      <c r="BF535" s="516"/>
      <c r="BG535" s="516"/>
      <c r="BH535" s="516"/>
      <c r="BI535" s="516"/>
      <c r="BJ535" s="516"/>
      <c r="BK535" s="516"/>
      <c r="BL535" s="516"/>
      <c r="BM535" s="516"/>
      <c r="BN535" s="516"/>
      <c r="BO535" s="516"/>
      <c r="BP535" s="516"/>
      <c r="BQ535" s="516"/>
      <c r="BR535" s="516"/>
      <c r="BS535" s="516"/>
      <c r="BT535" s="516"/>
      <c r="BU535" s="516"/>
      <c r="BV535" s="516"/>
      <c r="BW535" s="516"/>
      <c r="BX535" s="516"/>
      <c r="BY535" s="516"/>
      <c r="BZ535" s="516"/>
      <c r="CA535" s="516"/>
      <c r="CB535" s="516"/>
      <c r="CC535" s="516"/>
      <c r="CD535" s="516"/>
      <c r="CE535" s="516"/>
      <c r="CF535" s="516"/>
      <c r="CG535" s="516"/>
      <c r="CH535" s="516"/>
      <c r="CI535" s="516"/>
    </row>
    <row r="536" spans="1:89" ht="15.75" customHeight="1">
      <c r="B536" s="431"/>
      <c r="C536" s="431"/>
      <c r="D536" s="431"/>
      <c r="E536" s="431"/>
      <c r="F536" s="431"/>
      <c r="G536" s="431"/>
      <c r="H536" s="431"/>
      <c r="I536" s="524" t="s">
        <v>646</v>
      </c>
      <c r="J536" s="525"/>
      <c r="K536" s="525"/>
      <c r="L536" s="525"/>
      <c r="M536" s="525"/>
      <c r="N536" s="525"/>
      <c r="O536" s="525"/>
      <c r="P536" s="525"/>
      <c r="Q536" s="525"/>
      <c r="R536" s="525"/>
      <c r="S536" s="525"/>
      <c r="T536" s="525"/>
      <c r="U536" s="525"/>
      <c r="V536" s="525"/>
      <c r="W536" s="525"/>
      <c r="X536" s="525"/>
      <c r="Y536" s="525"/>
      <c r="Z536" s="525"/>
      <c r="AA536" s="525"/>
      <c r="AB536" s="525"/>
      <c r="AC536" s="525"/>
      <c r="AD536" s="525"/>
      <c r="AE536" s="525"/>
      <c r="AF536" s="525"/>
      <c r="AG536" s="525"/>
      <c r="AH536" s="525"/>
      <c r="AI536" s="525"/>
      <c r="AJ536" s="525"/>
      <c r="AK536" s="525"/>
      <c r="AL536" s="525"/>
      <c r="AM536" s="525"/>
      <c r="AN536" s="525"/>
      <c r="AO536" s="525"/>
      <c r="AP536" s="525"/>
      <c r="AQ536" s="525"/>
      <c r="AR536" s="525"/>
      <c r="AS536" s="525"/>
      <c r="AT536" s="525"/>
      <c r="AU536" s="525"/>
      <c r="AV536" s="431"/>
      <c r="AW536" s="524" t="s">
        <v>645</v>
      </c>
      <c r="AX536" s="525"/>
      <c r="AY536" s="525"/>
      <c r="AZ536" s="525"/>
      <c r="BA536" s="525"/>
      <c r="BB536" s="525"/>
      <c r="BC536" s="525"/>
      <c r="BD536" s="525"/>
      <c r="BE536" s="525"/>
      <c r="BF536" s="525"/>
      <c r="BG536" s="525"/>
      <c r="BH536" s="525"/>
      <c r="BI536" s="525"/>
      <c r="BJ536" s="525"/>
      <c r="BK536" s="525"/>
      <c r="BL536" s="525"/>
      <c r="BM536" s="525"/>
      <c r="BN536" s="525"/>
      <c r="BO536" s="525"/>
      <c r="BP536" s="525"/>
      <c r="BQ536" s="525"/>
      <c r="BR536" s="525"/>
      <c r="BS536" s="525"/>
      <c r="BT536" s="525"/>
      <c r="BU536" s="525"/>
      <c r="BV536" s="525"/>
      <c r="BW536" s="525"/>
      <c r="BX536" s="525"/>
      <c r="BY536" s="525"/>
      <c r="BZ536" s="525"/>
      <c r="CA536" s="525"/>
      <c r="CB536" s="525"/>
      <c r="CC536" s="525"/>
      <c r="CD536" s="525"/>
      <c r="CE536" s="525"/>
      <c r="CF536" s="525"/>
      <c r="CG536" s="525"/>
      <c r="CH536" s="525"/>
      <c r="CI536" s="525"/>
    </row>
    <row r="537" spans="1:89" s="333" customFormat="1" ht="18" customHeight="1">
      <c r="A537" s="332"/>
      <c r="B537" s="332"/>
      <c r="I537" s="522" t="s">
        <v>346</v>
      </c>
      <c r="J537" s="522"/>
      <c r="K537" s="522"/>
      <c r="L537" s="522"/>
      <c r="M537" s="522"/>
      <c r="N537" s="522"/>
      <c r="O537" s="522"/>
      <c r="P537" s="522"/>
      <c r="Q537" s="522"/>
      <c r="R537" s="522"/>
      <c r="S537" s="522"/>
      <c r="T537" s="522"/>
      <c r="U537" s="522"/>
      <c r="V537" s="522"/>
      <c r="W537" s="522"/>
      <c r="X537" s="522"/>
      <c r="Y537" s="522"/>
      <c r="Z537" s="522"/>
      <c r="AA537" s="522"/>
      <c r="AB537" s="332"/>
      <c r="AC537" s="522" t="s">
        <v>347</v>
      </c>
      <c r="AD537" s="522"/>
      <c r="AE537" s="522"/>
      <c r="AF537" s="522"/>
      <c r="AG537" s="522"/>
      <c r="AH537" s="522"/>
      <c r="AI537" s="522"/>
      <c r="AJ537" s="522"/>
      <c r="AK537" s="522"/>
      <c r="AL537" s="522"/>
      <c r="AM537" s="522"/>
      <c r="AN537" s="522"/>
      <c r="AO537" s="522"/>
      <c r="AP537" s="522"/>
      <c r="AQ537" s="522"/>
      <c r="AR537" s="522"/>
      <c r="AS537" s="522"/>
      <c r="AT537" s="522"/>
      <c r="AU537" s="522"/>
      <c r="AV537" s="332"/>
      <c r="AW537" s="522" t="s">
        <v>346</v>
      </c>
      <c r="AX537" s="522"/>
      <c r="AY537" s="522"/>
      <c r="AZ537" s="522"/>
      <c r="BA537" s="522"/>
      <c r="BB537" s="522"/>
      <c r="BC537" s="522"/>
      <c r="BD537" s="522"/>
      <c r="BE537" s="522"/>
      <c r="BF537" s="522"/>
      <c r="BG537" s="522"/>
      <c r="BH537" s="522"/>
      <c r="BI537" s="522"/>
      <c r="BJ537" s="522"/>
      <c r="BK537" s="522"/>
      <c r="BL537" s="522"/>
      <c r="BM537" s="522"/>
      <c r="BN537" s="522"/>
      <c r="BO537" s="522"/>
      <c r="BP537" s="332"/>
      <c r="BQ537" s="522" t="s">
        <v>347</v>
      </c>
      <c r="BR537" s="522"/>
      <c r="BS537" s="522"/>
      <c r="BT537" s="522"/>
      <c r="BU537" s="522"/>
      <c r="BV537" s="522"/>
      <c r="BW537" s="522"/>
      <c r="BX537" s="522"/>
      <c r="BY537" s="522"/>
      <c r="BZ537" s="522"/>
      <c r="CA537" s="522"/>
      <c r="CB537" s="522"/>
      <c r="CC537" s="522"/>
      <c r="CD537" s="522"/>
      <c r="CE537" s="522"/>
      <c r="CF537" s="522"/>
      <c r="CG537" s="522"/>
      <c r="CH537" s="522"/>
      <c r="CI537" s="522"/>
      <c r="CJ537" s="367"/>
      <c r="CK537" s="367"/>
    </row>
    <row r="538" spans="1:89" s="333" customFormat="1" ht="18" customHeight="1">
      <c r="A538" s="332"/>
      <c r="B538" s="520" t="s">
        <v>630</v>
      </c>
      <c r="C538" s="520"/>
      <c r="D538" s="520"/>
      <c r="E538" s="520"/>
      <c r="F538" s="520"/>
      <c r="G538" s="520"/>
      <c r="H538" s="520"/>
      <c r="I538" s="523"/>
      <c r="J538" s="523"/>
      <c r="K538" s="523"/>
      <c r="L538" s="523"/>
      <c r="M538" s="523"/>
      <c r="N538" s="523"/>
      <c r="O538" s="523"/>
      <c r="P538" s="523"/>
      <c r="Q538" s="523"/>
      <c r="R538" s="523"/>
      <c r="S538" s="523"/>
      <c r="T538" s="523"/>
      <c r="U538" s="523"/>
      <c r="V538" s="523"/>
      <c r="W538" s="523"/>
      <c r="X538" s="523"/>
      <c r="Y538" s="523"/>
      <c r="Z538" s="523"/>
      <c r="AA538" s="523"/>
      <c r="AC538" s="523"/>
      <c r="AD538" s="523"/>
      <c r="AE538" s="523"/>
      <c r="AF538" s="523"/>
      <c r="AG538" s="523"/>
      <c r="AH538" s="523"/>
      <c r="AI538" s="523"/>
      <c r="AJ538" s="523"/>
      <c r="AK538" s="523"/>
      <c r="AL538" s="523"/>
      <c r="AM538" s="523"/>
      <c r="AN538" s="523"/>
      <c r="AO538" s="523"/>
      <c r="AP538" s="523"/>
      <c r="AQ538" s="523"/>
      <c r="AR538" s="523"/>
      <c r="AS538" s="523"/>
      <c r="AT538" s="523"/>
      <c r="AU538" s="523"/>
      <c r="AW538" s="523"/>
      <c r="AX538" s="523"/>
      <c r="AY538" s="523"/>
      <c r="AZ538" s="523"/>
      <c r="BA538" s="523"/>
      <c r="BB538" s="523"/>
      <c r="BC538" s="523"/>
      <c r="BD538" s="523"/>
      <c r="BE538" s="523"/>
      <c r="BF538" s="523"/>
      <c r="BG538" s="523"/>
      <c r="BH538" s="523"/>
      <c r="BI538" s="523"/>
      <c r="BJ538" s="523"/>
      <c r="BK538" s="523"/>
      <c r="BL538" s="523"/>
      <c r="BM538" s="523"/>
      <c r="BN538" s="523"/>
      <c r="BO538" s="523"/>
      <c r="BQ538" s="523"/>
      <c r="BR538" s="523"/>
      <c r="BS538" s="523"/>
      <c r="BT538" s="523"/>
      <c r="BU538" s="523"/>
      <c r="BV538" s="523"/>
      <c r="BW538" s="523"/>
      <c r="BX538" s="523"/>
      <c r="BY538" s="523"/>
      <c r="BZ538" s="523"/>
      <c r="CA538" s="523"/>
      <c r="CB538" s="523"/>
      <c r="CC538" s="523"/>
      <c r="CD538" s="523"/>
      <c r="CE538" s="523"/>
      <c r="CF538" s="523"/>
      <c r="CG538" s="523"/>
      <c r="CH538" s="523"/>
      <c r="CI538" s="523"/>
      <c r="CJ538" s="367"/>
      <c r="CK538" s="367"/>
    </row>
    <row r="539" spans="1:89" s="333" customFormat="1" ht="27" customHeight="1">
      <c r="A539" s="332"/>
      <c r="B539" s="518" t="s">
        <v>631</v>
      </c>
      <c r="C539" s="518"/>
      <c r="D539" s="518"/>
      <c r="E539" s="518"/>
      <c r="F539" s="518"/>
      <c r="G539" s="518"/>
      <c r="H539" s="518"/>
      <c r="I539" s="519">
        <v>14163930978</v>
      </c>
      <c r="J539" s="519"/>
      <c r="K539" s="519"/>
      <c r="L539" s="519"/>
      <c r="M539" s="519"/>
      <c r="N539" s="519"/>
      <c r="O539" s="519"/>
      <c r="P539" s="519"/>
      <c r="Q539" s="519"/>
      <c r="R539" s="519"/>
      <c r="S539" s="519"/>
      <c r="T539" s="519"/>
      <c r="U539" s="519"/>
      <c r="V539" s="519"/>
      <c r="W539" s="519"/>
      <c r="X539" s="519"/>
      <c r="Y539" s="519"/>
      <c r="Z539" s="519"/>
      <c r="AA539" s="519"/>
      <c r="AB539" s="332"/>
      <c r="AC539" s="519">
        <v>0</v>
      </c>
      <c r="AD539" s="519"/>
      <c r="AE539" s="519"/>
      <c r="AF539" s="519"/>
      <c r="AG539" s="519"/>
      <c r="AH539" s="519"/>
      <c r="AI539" s="519"/>
      <c r="AJ539" s="519"/>
      <c r="AK539" s="519"/>
      <c r="AL539" s="519"/>
      <c r="AM539" s="519"/>
      <c r="AN539" s="519"/>
      <c r="AO539" s="519"/>
      <c r="AP539" s="519"/>
      <c r="AQ539" s="519"/>
      <c r="AR539" s="519"/>
      <c r="AS539" s="519"/>
      <c r="AT539" s="519"/>
      <c r="AU539" s="519"/>
      <c r="AV539" s="332"/>
      <c r="AW539" s="519">
        <v>7485683001</v>
      </c>
      <c r="AX539" s="519"/>
      <c r="AY539" s="519"/>
      <c r="AZ539" s="519"/>
      <c r="BA539" s="519"/>
      <c r="BB539" s="519"/>
      <c r="BC539" s="519"/>
      <c r="BD539" s="519"/>
      <c r="BE539" s="519"/>
      <c r="BF539" s="519"/>
      <c r="BG539" s="519"/>
      <c r="BH539" s="519"/>
      <c r="BI539" s="519"/>
      <c r="BJ539" s="519"/>
      <c r="BK539" s="519"/>
      <c r="BL539" s="519"/>
      <c r="BM539" s="519"/>
      <c r="BN539" s="519"/>
      <c r="BO539" s="519"/>
      <c r="BP539" s="332"/>
      <c r="BQ539" s="519">
        <v>0</v>
      </c>
      <c r="BR539" s="519"/>
      <c r="BS539" s="519"/>
      <c r="BT539" s="519"/>
      <c r="BU539" s="519"/>
      <c r="BV539" s="519"/>
      <c r="BW539" s="519"/>
      <c r="BX539" s="519"/>
      <c r="BY539" s="519"/>
      <c r="BZ539" s="519"/>
      <c r="CA539" s="519"/>
      <c r="CB539" s="519"/>
      <c r="CC539" s="519"/>
      <c r="CD539" s="519"/>
      <c r="CE539" s="519"/>
      <c r="CF539" s="519"/>
      <c r="CG539" s="519"/>
      <c r="CH539" s="519"/>
      <c r="CI539" s="519"/>
      <c r="CJ539" s="367"/>
      <c r="CK539" s="367"/>
    </row>
    <row r="540" spans="1:89" s="333" customFormat="1" ht="27" customHeight="1">
      <c r="A540" s="332"/>
      <c r="B540" s="518" t="s">
        <v>632</v>
      </c>
      <c r="C540" s="518"/>
      <c r="D540" s="518"/>
      <c r="E540" s="518"/>
      <c r="F540" s="518"/>
      <c r="G540" s="518"/>
      <c r="H540" s="518"/>
      <c r="I540" s="519">
        <v>36594312648</v>
      </c>
      <c r="J540" s="519"/>
      <c r="K540" s="519"/>
      <c r="L540" s="519"/>
      <c r="M540" s="519"/>
      <c r="N540" s="519"/>
      <c r="O540" s="519"/>
      <c r="P540" s="519"/>
      <c r="Q540" s="519"/>
      <c r="R540" s="519"/>
      <c r="S540" s="519"/>
      <c r="T540" s="519"/>
      <c r="U540" s="519"/>
      <c r="V540" s="519"/>
      <c r="W540" s="519"/>
      <c r="X540" s="519"/>
      <c r="Y540" s="519"/>
      <c r="Z540" s="519"/>
      <c r="AA540" s="519"/>
      <c r="AB540" s="332"/>
      <c r="AC540" s="519">
        <v>-1667733235</v>
      </c>
      <c r="AD540" s="519"/>
      <c r="AE540" s="519"/>
      <c r="AF540" s="519"/>
      <c r="AG540" s="519"/>
      <c r="AH540" s="519"/>
      <c r="AI540" s="519"/>
      <c r="AJ540" s="519"/>
      <c r="AK540" s="519"/>
      <c r="AL540" s="519"/>
      <c r="AM540" s="519"/>
      <c r="AN540" s="519"/>
      <c r="AO540" s="519"/>
      <c r="AP540" s="519"/>
      <c r="AQ540" s="519"/>
      <c r="AR540" s="519"/>
      <c r="AS540" s="519"/>
      <c r="AT540" s="519"/>
      <c r="AU540" s="519"/>
      <c r="AV540" s="332"/>
      <c r="AW540" s="519">
        <v>24096564012</v>
      </c>
      <c r="AX540" s="519"/>
      <c r="AY540" s="519"/>
      <c r="AZ540" s="519"/>
      <c r="BA540" s="519"/>
      <c r="BB540" s="519"/>
      <c r="BC540" s="519"/>
      <c r="BD540" s="519"/>
      <c r="BE540" s="519"/>
      <c r="BF540" s="519"/>
      <c r="BG540" s="519"/>
      <c r="BH540" s="519"/>
      <c r="BI540" s="519"/>
      <c r="BJ540" s="519"/>
      <c r="BK540" s="519"/>
      <c r="BL540" s="519"/>
      <c r="BM540" s="519"/>
      <c r="BN540" s="519"/>
      <c r="BO540" s="519"/>
      <c r="BP540" s="332"/>
      <c r="BQ540" s="519">
        <v>-1554251755</v>
      </c>
      <c r="BR540" s="519"/>
      <c r="BS540" s="519"/>
      <c r="BT540" s="519"/>
      <c r="BU540" s="519"/>
      <c r="BV540" s="519"/>
      <c r="BW540" s="519"/>
      <c r="BX540" s="519"/>
      <c r="BY540" s="519"/>
      <c r="BZ540" s="519"/>
      <c r="CA540" s="519"/>
      <c r="CB540" s="519"/>
      <c r="CC540" s="519"/>
      <c r="CD540" s="519"/>
      <c r="CE540" s="519"/>
      <c r="CF540" s="519"/>
      <c r="CG540" s="519"/>
      <c r="CH540" s="519"/>
      <c r="CI540" s="519"/>
      <c r="CJ540" s="367"/>
      <c r="CK540" s="367"/>
    </row>
    <row r="541" spans="1:89" s="333" customFormat="1" ht="18" customHeight="1">
      <c r="A541" s="332"/>
      <c r="B541" s="518" t="s">
        <v>502</v>
      </c>
      <c r="C541" s="518"/>
      <c r="D541" s="518"/>
      <c r="E541" s="518"/>
      <c r="F541" s="518"/>
      <c r="G541" s="518"/>
      <c r="H541" s="518"/>
      <c r="I541" s="519">
        <v>5087858640</v>
      </c>
      <c r="J541" s="519"/>
      <c r="K541" s="519"/>
      <c r="L541" s="519"/>
      <c r="M541" s="519"/>
      <c r="N541" s="519"/>
      <c r="O541" s="519"/>
      <c r="P541" s="519"/>
      <c r="Q541" s="519"/>
      <c r="R541" s="519"/>
      <c r="S541" s="519"/>
      <c r="T541" s="519"/>
      <c r="U541" s="519"/>
      <c r="V541" s="519"/>
      <c r="W541" s="519"/>
      <c r="X541" s="519"/>
      <c r="Y541" s="519"/>
      <c r="Z541" s="519"/>
      <c r="AA541" s="519"/>
      <c r="AB541" s="332"/>
      <c r="AC541" s="519">
        <v>0</v>
      </c>
      <c r="AD541" s="519"/>
      <c r="AE541" s="519"/>
      <c r="AF541" s="519"/>
      <c r="AG541" s="519"/>
      <c r="AH541" s="519"/>
      <c r="AI541" s="519"/>
      <c r="AJ541" s="519"/>
      <c r="AK541" s="519"/>
      <c r="AL541" s="519"/>
      <c r="AM541" s="519"/>
      <c r="AN541" s="519"/>
      <c r="AO541" s="519"/>
      <c r="AP541" s="519"/>
      <c r="AQ541" s="519"/>
      <c r="AR541" s="519"/>
      <c r="AS541" s="519"/>
      <c r="AT541" s="519"/>
      <c r="AU541" s="519"/>
      <c r="AV541" s="332"/>
      <c r="AW541" s="519">
        <v>19383990194</v>
      </c>
      <c r="AX541" s="519"/>
      <c r="AY541" s="519"/>
      <c r="AZ541" s="519"/>
      <c r="BA541" s="519"/>
      <c r="BB541" s="519"/>
      <c r="BC541" s="519"/>
      <c r="BD541" s="519"/>
      <c r="BE541" s="519"/>
      <c r="BF541" s="519"/>
      <c r="BG541" s="519"/>
      <c r="BH541" s="519"/>
      <c r="BI541" s="519"/>
      <c r="BJ541" s="519"/>
      <c r="BK541" s="519"/>
      <c r="BL541" s="519"/>
      <c r="BM541" s="519"/>
      <c r="BN541" s="519"/>
      <c r="BO541" s="519"/>
      <c r="BP541" s="332"/>
      <c r="BQ541" s="519">
        <v>0</v>
      </c>
      <c r="BR541" s="519"/>
      <c r="BS541" s="519"/>
      <c r="BT541" s="519"/>
      <c r="BU541" s="519"/>
      <c r="BV541" s="519"/>
      <c r="BW541" s="519"/>
      <c r="BX541" s="519"/>
      <c r="BY541" s="519"/>
      <c r="BZ541" s="519"/>
      <c r="CA541" s="519"/>
      <c r="CB541" s="519"/>
      <c r="CC541" s="519"/>
      <c r="CD541" s="519"/>
      <c r="CE541" s="519"/>
      <c r="CF541" s="519"/>
      <c r="CG541" s="519"/>
      <c r="CH541" s="519"/>
      <c r="CI541" s="519"/>
      <c r="CJ541" s="367"/>
      <c r="CK541" s="367"/>
    </row>
    <row r="542" spans="1:89" s="333" customFormat="1" ht="18" customHeight="1">
      <c r="B542" s="520" t="s">
        <v>194</v>
      </c>
      <c r="C542" s="520"/>
      <c r="D542" s="520"/>
      <c r="E542" s="520"/>
      <c r="F542" s="520"/>
      <c r="G542" s="520"/>
      <c r="H542" s="520"/>
      <c r="I542" s="521">
        <v>55846102266</v>
      </c>
      <c r="J542" s="521"/>
      <c r="K542" s="521"/>
      <c r="L542" s="521"/>
      <c r="M542" s="521"/>
      <c r="N542" s="521"/>
      <c r="O542" s="521"/>
      <c r="P542" s="521"/>
      <c r="Q542" s="521"/>
      <c r="R542" s="521"/>
      <c r="S542" s="521"/>
      <c r="T542" s="521"/>
      <c r="U542" s="521"/>
      <c r="V542" s="521"/>
      <c r="W542" s="521"/>
      <c r="X542" s="521"/>
      <c r="Y542" s="521"/>
      <c r="Z542" s="521"/>
      <c r="AA542" s="521"/>
      <c r="AC542" s="521">
        <v>-1667733235</v>
      </c>
      <c r="AD542" s="521"/>
      <c r="AE542" s="521"/>
      <c r="AF542" s="521"/>
      <c r="AG542" s="521"/>
      <c r="AH542" s="521"/>
      <c r="AI542" s="521"/>
      <c r="AJ542" s="521"/>
      <c r="AK542" s="521"/>
      <c r="AL542" s="521"/>
      <c r="AM542" s="521"/>
      <c r="AN542" s="521"/>
      <c r="AO542" s="521"/>
      <c r="AP542" s="521"/>
      <c r="AQ542" s="521"/>
      <c r="AR542" s="521"/>
      <c r="AS542" s="521"/>
      <c r="AT542" s="521"/>
      <c r="AU542" s="521"/>
      <c r="AW542" s="521">
        <v>50966237207</v>
      </c>
      <c r="AX542" s="521"/>
      <c r="AY542" s="521"/>
      <c r="AZ542" s="521"/>
      <c r="BA542" s="521"/>
      <c r="BB542" s="521"/>
      <c r="BC542" s="521"/>
      <c r="BD542" s="521"/>
      <c r="BE542" s="521"/>
      <c r="BF542" s="521"/>
      <c r="BG542" s="521"/>
      <c r="BH542" s="521"/>
      <c r="BI542" s="521"/>
      <c r="BJ542" s="521"/>
      <c r="BK542" s="521"/>
      <c r="BL542" s="521"/>
      <c r="BM542" s="521"/>
      <c r="BN542" s="521"/>
      <c r="BO542" s="521"/>
      <c r="BQ542" s="521">
        <v>-1554251755</v>
      </c>
      <c r="BR542" s="521"/>
      <c r="BS542" s="521"/>
      <c r="BT542" s="521"/>
      <c r="BU542" s="521"/>
      <c r="BV542" s="521"/>
      <c r="BW542" s="521"/>
      <c r="BX542" s="521"/>
      <c r="BY542" s="521"/>
      <c r="BZ542" s="521"/>
      <c r="CA542" s="521"/>
      <c r="CB542" s="521"/>
      <c r="CC542" s="521"/>
      <c r="CD542" s="521"/>
      <c r="CE542" s="521"/>
      <c r="CF542" s="521"/>
      <c r="CG542" s="521"/>
      <c r="CH542" s="521"/>
      <c r="CI542" s="521"/>
      <c r="CJ542" s="367"/>
      <c r="CK542" s="367"/>
    </row>
    <row r="543" spans="1:89" s="333" customFormat="1" ht="18" customHeight="1">
      <c r="A543" s="332"/>
      <c r="B543" s="518"/>
      <c r="C543" s="518"/>
      <c r="D543" s="518"/>
      <c r="E543" s="518"/>
      <c r="F543" s="518"/>
      <c r="G543" s="518"/>
      <c r="H543" s="518"/>
      <c r="I543" s="519"/>
      <c r="J543" s="519"/>
      <c r="K543" s="519"/>
      <c r="L543" s="519"/>
      <c r="M543" s="519"/>
      <c r="N543" s="519"/>
      <c r="O543" s="519"/>
      <c r="P543" s="519"/>
      <c r="Q543" s="519"/>
      <c r="R543" s="519"/>
      <c r="S543" s="519"/>
      <c r="T543" s="519"/>
      <c r="U543" s="519"/>
      <c r="V543" s="519"/>
      <c r="W543" s="519"/>
      <c r="X543" s="519"/>
      <c r="Y543" s="519"/>
      <c r="Z543" s="519"/>
      <c r="AA543" s="519"/>
      <c r="AB543" s="332"/>
      <c r="AC543" s="519"/>
      <c r="AD543" s="519"/>
      <c r="AE543" s="519"/>
      <c r="AF543" s="519"/>
      <c r="AG543" s="519"/>
      <c r="AH543" s="519"/>
      <c r="AI543" s="519"/>
      <c r="AJ543" s="519"/>
      <c r="AK543" s="519"/>
      <c r="AL543" s="519"/>
      <c r="AM543" s="519"/>
      <c r="AN543" s="519"/>
      <c r="AO543" s="519"/>
      <c r="AP543" s="519"/>
      <c r="AQ543" s="519"/>
      <c r="AR543" s="519"/>
      <c r="AS543" s="519"/>
      <c r="AT543" s="519"/>
      <c r="AU543" s="519"/>
      <c r="AV543" s="332"/>
      <c r="AW543" s="519"/>
      <c r="AX543" s="519"/>
      <c r="AY543" s="519"/>
      <c r="AZ543" s="519"/>
      <c r="BA543" s="519"/>
      <c r="BB543" s="519"/>
      <c r="BC543" s="519"/>
      <c r="BD543" s="519"/>
      <c r="BE543" s="519"/>
      <c r="BF543" s="519"/>
      <c r="BG543" s="519"/>
      <c r="BH543" s="519"/>
      <c r="BI543" s="519"/>
      <c r="BJ543" s="519"/>
      <c r="BK543" s="519"/>
      <c r="BL543" s="519"/>
      <c r="BM543" s="519"/>
      <c r="BN543" s="519"/>
      <c r="BO543" s="519"/>
      <c r="BP543" s="332"/>
      <c r="BQ543" s="519"/>
      <c r="BR543" s="519"/>
      <c r="BS543" s="519"/>
      <c r="BT543" s="519"/>
      <c r="BU543" s="519"/>
      <c r="BV543" s="519"/>
      <c r="BW543" s="519"/>
      <c r="BX543" s="519"/>
      <c r="BY543" s="519"/>
      <c r="BZ543" s="519"/>
      <c r="CA543" s="519"/>
      <c r="CB543" s="519"/>
      <c r="CC543" s="519"/>
      <c r="CD543" s="519"/>
      <c r="CE543" s="519"/>
      <c r="CF543" s="519"/>
      <c r="CG543" s="519"/>
      <c r="CH543" s="519"/>
      <c r="CI543" s="519"/>
      <c r="CJ543" s="367"/>
      <c r="CK543" s="367"/>
    </row>
    <row r="544" spans="1:89" s="333" customFormat="1" ht="18" customHeight="1">
      <c r="A544" s="332"/>
      <c r="B544" s="520" t="s">
        <v>633</v>
      </c>
      <c r="C544" s="520"/>
      <c r="D544" s="520"/>
      <c r="E544" s="520"/>
      <c r="F544" s="520"/>
      <c r="G544" s="520"/>
      <c r="H544" s="520"/>
      <c r="I544" s="519"/>
      <c r="J544" s="519"/>
      <c r="K544" s="519"/>
      <c r="L544" s="519"/>
      <c r="M544" s="519"/>
      <c r="N544" s="519"/>
      <c r="O544" s="519"/>
      <c r="P544" s="519"/>
      <c r="Q544" s="519"/>
      <c r="R544" s="519"/>
      <c r="S544" s="519"/>
      <c r="T544" s="519"/>
      <c r="U544" s="519"/>
      <c r="V544" s="519"/>
      <c r="W544" s="519"/>
      <c r="X544" s="519"/>
      <c r="Y544" s="519"/>
      <c r="Z544" s="519"/>
      <c r="AA544" s="519"/>
      <c r="AB544" s="332"/>
      <c r="AC544" s="519"/>
      <c r="AD544" s="519"/>
      <c r="AE544" s="519"/>
      <c r="AF544" s="519"/>
      <c r="AG544" s="519"/>
      <c r="AH544" s="519"/>
      <c r="AI544" s="519"/>
      <c r="AJ544" s="519"/>
      <c r="AK544" s="519"/>
      <c r="AL544" s="519"/>
      <c r="AM544" s="519"/>
      <c r="AN544" s="519"/>
      <c r="AO544" s="519"/>
      <c r="AP544" s="519"/>
      <c r="AQ544" s="519"/>
      <c r="AR544" s="519"/>
      <c r="AS544" s="519"/>
      <c r="AT544" s="519"/>
      <c r="AU544" s="519"/>
      <c r="AV544" s="332"/>
      <c r="AW544" s="519"/>
      <c r="AX544" s="519"/>
      <c r="AY544" s="519"/>
      <c r="AZ544" s="519"/>
      <c r="BA544" s="519"/>
      <c r="BB544" s="519"/>
      <c r="BC544" s="519"/>
      <c r="BD544" s="519"/>
      <c r="BE544" s="519"/>
      <c r="BF544" s="519"/>
      <c r="BG544" s="519"/>
      <c r="BH544" s="519"/>
      <c r="BI544" s="519"/>
      <c r="BJ544" s="519"/>
      <c r="BK544" s="519"/>
      <c r="BL544" s="519"/>
      <c r="BM544" s="519"/>
      <c r="BN544" s="519"/>
      <c r="BO544" s="519"/>
      <c r="BP544" s="332"/>
      <c r="BQ544" s="519"/>
      <c r="BR544" s="519"/>
      <c r="BS544" s="519"/>
      <c r="BT544" s="519"/>
      <c r="BU544" s="519"/>
      <c r="BV544" s="519"/>
      <c r="BW544" s="519"/>
      <c r="BX544" s="519"/>
      <c r="BY544" s="519"/>
      <c r="BZ544" s="519"/>
      <c r="CA544" s="519"/>
      <c r="CB544" s="519"/>
      <c r="CC544" s="519"/>
      <c r="CD544" s="519"/>
      <c r="CE544" s="519"/>
      <c r="CF544" s="519"/>
      <c r="CG544" s="519"/>
      <c r="CH544" s="519"/>
      <c r="CI544" s="519"/>
      <c r="CJ544" s="367"/>
      <c r="CK544" s="367"/>
    </row>
    <row r="545" spans="1:89" s="333" customFormat="1" ht="18" customHeight="1">
      <c r="A545" s="332"/>
      <c r="B545" s="518" t="s">
        <v>476</v>
      </c>
      <c r="C545" s="518"/>
      <c r="D545" s="518"/>
      <c r="E545" s="518"/>
      <c r="F545" s="518"/>
      <c r="G545" s="518"/>
      <c r="H545" s="518"/>
      <c r="I545" s="519">
        <v>105635055238.2</v>
      </c>
      <c r="J545" s="519"/>
      <c r="K545" s="519"/>
      <c r="L545" s="519"/>
      <c r="M545" s="519"/>
      <c r="N545" s="519"/>
      <c r="O545" s="519"/>
      <c r="P545" s="519"/>
      <c r="Q545" s="519"/>
      <c r="R545" s="519"/>
      <c r="S545" s="519"/>
      <c r="T545" s="519"/>
      <c r="U545" s="519"/>
      <c r="V545" s="519"/>
      <c r="W545" s="519"/>
      <c r="X545" s="519"/>
      <c r="Y545" s="519"/>
      <c r="Z545" s="519"/>
      <c r="AA545" s="519"/>
      <c r="AB545" s="332"/>
      <c r="AC545" s="519">
        <v>0</v>
      </c>
      <c r="AD545" s="519"/>
      <c r="AE545" s="519"/>
      <c r="AF545" s="519"/>
      <c r="AG545" s="519"/>
      <c r="AH545" s="519"/>
      <c r="AI545" s="519"/>
      <c r="AJ545" s="519"/>
      <c r="AK545" s="519"/>
      <c r="AL545" s="519"/>
      <c r="AM545" s="519"/>
      <c r="AN545" s="519"/>
      <c r="AO545" s="519"/>
      <c r="AP545" s="519"/>
      <c r="AQ545" s="519"/>
      <c r="AR545" s="519"/>
      <c r="AS545" s="519"/>
      <c r="AT545" s="519"/>
      <c r="AU545" s="519"/>
      <c r="AV545" s="332"/>
      <c r="AW545" s="519">
        <v>110773566899</v>
      </c>
      <c r="AX545" s="519"/>
      <c r="AY545" s="519"/>
      <c r="AZ545" s="519"/>
      <c r="BA545" s="519"/>
      <c r="BB545" s="519"/>
      <c r="BC545" s="519"/>
      <c r="BD545" s="519"/>
      <c r="BE545" s="519"/>
      <c r="BF545" s="519"/>
      <c r="BG545" s="519"/>
      <c r="BH545" s="519"/>
      <c r="BI545" s="519"/>
      <c r="BJ545" s="519"/>
      <c r="BK545" s="519"/>
      <c r="BL545" s="519"/>
      <c r="BM545" s="519"/>
      <c r="BN545" s="519"/>
      <c r="BO545" s="519"/>
      <c r="BP545" s="332"/>
      <c r="BQ545" s="519">
        <v>0</v>
      </c>
      <c r="BR545" s="519"/>
      <c r="BS545" s="519"/>
      <c r="BT545" s="519"/>
      <c r="BU545" s="519"/>
      <c r="BV545" s="519"/>
      <c r="BW545" s="519"/>
      <c r="BX545" s="519"/>
      <c r="BY545" s="519"/>
      <c r="BZ545" s="519"/>
      <c r="CA545" s="519"/>
      <c r="CB545" s="519"/>
      <c r="CC545" s="519"/>
      <c r="CD545" s="519"/>
      <c r="CE545" s="519"/>
      <c r="CF545" s="519"/>
      <c r="CG545" s="519"/>
      <c r="CH545" s="519"/>
      <c r="CI545" s="519"/>
      <c r="CJ545" s="367"/>
      <c r="CK545" s="367"/>
    </row>
    <row r="546" spans="1:89" s="333" customFormat="1" ht="18" customHeight="1">
      <c r="A546" s="332"/>
      <c r="B546" s="518" t="s">
        <v>504</v>
      </c>
      <c r="C546" s="518"/>
      <c r="D546" s="518"/>
      <c r="E546" s="518"/>
      <c r="F546" s="518"/>
      <c r="G546" s="518"/>
      <c r="H546" s="518"/>
      <c r="I546" s="519">
        <v>80864165835.199997</v>
      </c>
      <c r="J546" s="519"/>
      <c r="K546" s="519"/>
      <c r="L546" s="519"/>
      <c r="M546" s="519"/>
      <c r="N546" s="519"/>
      <c r="O546" s="519"/>
      <c r="P546" s="519"/>
      <c r="Q546" s="519"/>
      <c r="R546" s="519"/>
      <c r="S546" s="519"/>
      <c r="T546" s="519"/>
      <c r="U546" s="519"/>
      <c r="V546" s="519"/>
      <c r="W546" s="519"/>
      <c r="X546" s="519"/>
      <c r="Y546" s="519"/>
      <c r="Z546" s="519"/>
      <c r="AA546" s="519"/>
      <c r="AB546" s="332"/>
      <c r="AC546" s="519">
        <v>0</v>
      </c>
      <c r="AD546" s="519"/>
      <c r="AE546" s="519"/>
      <c r="AF546" s="519"/>
      <c r="AG546" s="519"/>
      <c r="AH546" s="519"/>
      <c r="AI546" s="519"/>
      <c r="AJ546" s="519"/>
      <c r="AK546" s="519"/>
      <c r="AL546" s="519"/>
      <c r="AM546" s="519"/>
      <c r="AN546" s="519"/>
      <c r="AO546" s="519"/>
      <c r="AP546" s="519"/>
      <c r="AQ546" s="519"/>
      <c r="AR546" s="519"/>
      <c r="AS546" s="519"/>
      <c r="AT546" s="519"/>
      <c r="AU546" s="519"/>
      <c r="AV546" s="332"/>
      <c r="AW546" s="519">
        <v>64785186652</v>
      </c>
      <c r="AX546" s="519"/>
      <c r="AY546" s="519"/>
      <c r="AZ546" s="519"/>
      <c r="BA546" s="519"/>
      <c r="BB546" s="519"/>
      <c r="BC546" s="519"/>
      <c r="BD546" s="519"/>
      <c r="BE546" s="519"/>
      <c r="BF546" s="519"/>
      <c r="BG546" s="519"/>
      <c r="BH546" s="519"/>
      <c r="BI546" s="519"/>
      <c r="BJ546" s="519"/>
      <c r="BK546" s="519"/>
      <c r="BL546" s="519"/>
      <c r="BM546" s="519"/>
      <c r="BN546" s="519"/>
      <c r="BO546" s="519"/>
      <c r="BP546" s="332"/>
      <c r="BQ546" s="519">
        <v>0</v>
      </c>
      <c r="BR546" s="519"/>
      <c r="BS546" s="519"/>
      <c r="BT546" s="519"/>
      <c r="BU546" s="519"/>
      <c r="BV546" s="519"/>
      <c r="BW546" s="519"/>
      <c r="BX546" s="519"/>
      <c r="BY546" s="519"/>
      <c r="BZ546" s="519"/>
      <c r="CA546" s="519"/>
      <c r="CB546" s="519"/>
      <c r="CC546" s="519"/>
      <c r="CD546" s="519"/>
      <c r="CE546" s="519"/>
      <c r="CF546" s="519"/>
      <c r="CG546" s="519"/>
      <c r="CH546" s="519"/>
      <c r="CI546" s="519"/>
      <c r="CJ546" s="367"/>
      <c r="CK546" s="367"/>
    </row>
    <row r="547" spans="1:89" s="333" customFormat="1" ht="18" customHeight="1">
      <c r="A547" s="332"/>
      <c r="B547" s="518" t="s">
        <v>506</v>
      </c>
      <c r="C547" s="518"/>
      <c r="D547" s="518"/>
      <c r="E547" s="518"/>
      <c r="F547" s="518"/>
      <c r="G547" s="518"/>
      <c r="H547" s="518"/>
      <c r="I547" s="519">
        <v>683412394</v>
      </c>
      <c r="J547" s="519"/>
      <c r="K547" s="519"/>
      <c r="L547" s="519"/>
      <c r="M547" s="519"/>
      <c r="N547" s="519"/>
      <c r="O547" s="519"/>
      <c r="P547" s="519"/>
      <c r="Q547" s="519"/>
      <c r="R547" s="519"/>
      <c r="S547" s="519"/>
      <c r="T547" s="519"/>
      <c r="U547" s="519"/>
      <c r="V547" s="519"/>
      <c r="W547" s="519"/>
      <c r="X547" s="519"/>
      <c r="Y547" s="519"/>
      <c r="Z547" s="519"/>
      <c r="AA547" s="519"/>
      <c r="AB547" s="332"/>
      <c r="AC547" s="519">
        <v>0</v>
      </c>
      <c r="AD547" s="519"/>
      <c r="AE547" s="519"/>
      <c r="AF547" s="519"/>
      <c r="AG547" s="519"/>
      <c r="AH547" s="519"/>
      <c r="AI547" s="519"/>
      <c r="AJ547" s="519"/>
      <c r="AK547" s="519"/>
      <c r="AL547" s="519"/>
      <c r="AM547" s="519"/>
      <c r="AN547" s="519"/>
      <c r="AO547" s="519"/>
      <c r="AP547" s="519"/>
      <c r="AQ547" s="519"/>
      <c r="AR547" s="519"/>
      <c r="AS547" s="519"/>
      <c r="AT547" s="519"/>
      <c r="AU547" s="519"/>
      <c r="AV547" s="332"/>
      <c r="AW547" s="519">
        <v>129520734</v>
      </c>
      <c r="AX547" s="519"/>
      <c r="AY547" s="519"/>
      <c r="AZ547" s="519"/>
      <c r="BA547" s="519"/>
      <c r="BB547" s="519"/>
      <c r="BC547" s="519"/>
      <c r="BD547" s="519"/>
      <c r="BE547" s="519"/>
      <c r="BF547" s="519"/>
      <c r="BG547" s="519"/>
      <c r="BH547" s="519"/>
      <c r="BI547" s="519"/>
      <c r="BJ547" s="519"/>
      <c r="BK547" s="519"/>
      <c r="BL547" s="519"/>
      <c r="BM547" s="519"/>
      <c r="BN547" s="519"/>
      <c r="BO547" s="519"/>
      <c r="BP547" s="332"/>
      <c r="BQ547" s="519">
        <v>0</v>
      </c>
      <c r="BR547" s="519"/>
      <c r="BS547" s="519"/>
      <c r="BT547" s="519"/>
      <c r="BU547" s="519"/>
      <c r="BV547" s="519"/>
      <c r="BW547" s="519"/>
      <c r="BX547" s="519"/>
      <c r="BY547" s="519"/>
      <c r="BZ547" s="519"/>
      <c r="CA547" s="519"/>
      <c r="CB547" s="519"/>
      <c r="CC547" s="519"/>
      <c r="CD547" s="519"/>
      <c r="CE547" s="519"/>
      <c r="CF547" s="519"/>
      <c r="CG547" s="519"/>
      <c r="CH547" s="519"/>
      <c r="CI547" s="519"/>
      <c r="CJ547" s="367"/>
      <c r="CK547" s="367"/>
    </row>
    <row r="548" spans="1:89" s="333" customFormat="1" ht="18" customHeight="1">
      <c r="A548" s="332"/>
      <c r="B548" s="518" t="s">
        <v>624</v>
      </c>
      <c r="C548" s="518"/>
      <c r="D548" s="518"/>
      <c r="E548" s="518"/>
      <c r="F548" s="518"/>
      <c r="G548" s="518"/>
      <c r="H548" s="518"/>
      <c r="I548" s="519">
        <v>3723137009</v>
      </c>
      <c r="J548" s="519"/>
      <c r="K548" s="519"/>
      <c r="L548" s="519"/>
      <c r="M548" s="519"/>
      <c r="N548" s="519"/>
      <c r="O548" s="519"/>
      <c r="P548" s="519"/>
      <c r="Q548" s="519"/>
      <c r="R548" s="519"/>
      <c r="S548" s="519"/>
      <c r="T548" s="519"/>
      <c r="U548" s="519"/>
      <c r="V548" s="519"/>
      <c r="W548" s="519"/>
      <c r="X548" s="519"/>
      <c r="Y548" s="519"/>
      <c r="Z548" s="519"/>
      <c r="AA548" s="519"/>
      <c r="AB548" s="332"/>
      <c r="AC548" s="519">
        <v>0</v>
      </c>
      <c r="AD548" s="519"/>
      <c r="AE548" s="519"/>
      <c r="AF548" s="519"/>
      <c r="AG548" s="519"/>
      <c r="AH548" s="519"/>
      <c r="AI548" s="519"/>
      <c r="AJ548" s="519"/>
      <c r="AK548" s="519"/>
      <c r="AL548" s="519"/>
      <c r="AM548" s="519"/>
      <c r="AN548" s="519"/>
      <c r="AO548" s="519"/>
      <c r="AP548" s="519"/>
      <c r="AQ548" s="519"/>
      <c r="AR548" s="519"/>
      <c r="AS548" s="519"/>
      <c r="AT548" s="519"/>
      <c r="AU548" s="519"/>
      <c r="AV548" s="332"/>
      <c r="AW548" s="519">
        <v>4385085889</v>
      </c>
      <c r="AX548" s="519"/>
      <c r="AY548" s="519"/>
      <c r="AZ548" s="519"/>
      <c r="BA548" s="519"/>
      <c r="BB548" s="519"/>
      <c r="BC548" s="519"/>
      <c r="BD548" s="519"/>
      <c r="BE548" s="519"/>
      <c r="BF548" s="519"/>
      <c r="BG548" s="519"/>
      <c r="BH548" s="519"/>
      <c r="BI548" s="519"/>
      <c r="BJ548" s="519"/>
      <c r="BK548" s="519"/>
      <c r="BL548" s="519"/>
      <c r="BM548" s="519"/>
      <c r="BN548" s="519"/>
      <c r="BO548" s="519"/>
      <c r="BP548" s="332"/>
      <c r="BQ548" s="519">
        <v>0</v>
      </c>
      <c r="BR548" s="519"/>
      <c r="BS548" s="519"/>
      <c r="BT548" s="519"/>
      <c r="BU548" s="519"/>
      <c r="BV548" s="519"/>
      <c r="BW548" s="519"/>
      <c r="BX548" s="519"/>
      <c r="BY548" s="519"/>
      <c r="BZ548" s="519"/>
      <c r="CA548" s="519"/>
      <c r="CB548" s="519"/>
      <c r="CC548" s="519"/>
      <c r="CD548" s="519"/>
      <c r="CE548" s="519"/>
      <c r="CF548" s="519"/>
      <c r="CG548" s="519"/>
      <c r="CH548" s="519"/>
      <c r="CI548" s="519"/>
      <c r="CJ548" s="367"/>
      <c r="CK548" s="367"/>
    </row>
    <row r="549" spans="1:89" s="333" customFormat="1" ht="18" customHeight="1">
      <c r="B549" s="520" t="s">
        <v>194</v>
      </c>
      <c r="C549" s="520"/>
      <c r="D549" s="520"/>
      <c r="E549" s="520"/>
      <c r="F549" s="520"/>
      <c r="G549" s="520"/>
      <c r="H549" s="520"/>
      <c r="I549" s="521">
        <v>190905770476.39999</v>
      </c>
      <c r="J549" s="521"/>
      <c r="K549" s="521"/>
      <c r="L549" s="521"/>
      <c r="M549" s="521"/>
      <c r="N549" s="521"/>
      <c r="O549" s="521"/>
      <c r="P549" s="521"/>
      <c r="Q549" s="521"/>
      <c r="R549" s="521"/>
      <c r="S549" s="521"/>
      <c r="T549" s="521"/>
      <c r="U549" s="521"/>
      <c r="V549" s="521"/>
      <c r="W549" s="521"/>
      <c r="X549" s="521"/>
      <c r="Y549" s="521"/>
      <c r="Z549" s="521"/>
      <c r="AA549" s="521"/>
      <c r="AC549" s="521">
        <v>0</v>
      </c>
      <c r="AD549" s="521"/>
      <c r="AE549" s="521"/>
      <c r="AF549" s="521"/>
      <c r="AG549" s="521"/>
      <c r="AH549" s="521"/>
      <c r="AI549" s="521"/>
      <c r="AJ549" s="521"/>
      <c r="AK549" s="521"/>
      <c r="AL549" s="521"/>
      <c r="AM549" s="521"/>
      <c r="AN549" s="521"/>
      <c r="AO549" s="521"/>
      <c r="AP549" s="521"/>
      <c r="AQ549" s="521"/>
      <c r="AR549" s="521"/>
      <c r="AS549" s="521"/>
      <c r="AT549" s="521"/>
      <c r="AU549" s="521"/>
      <c r="AW549" s="521">
        <v>180073360174</v>
      </c>
      <c r="AX549" s="521"/>
      <c r="AY549" s="521"/>
      <c r="AZ549" s="521"/>
      <c r="BA549" s="521"/>
      <c r="BB549" s="521"/>
      <c r="BC549" s="521"/>
      <c r="BD549" s="521"/>
      <c r="BE549" s="521"/>
      <c r="BF549" s="521"/>
      <c r="BG549" s="521"/>
      <c r="BH549" s="521"/>
      <c r="BI549" s="521"/>
      <c r="BJ549" s="521"/>
      <c r="BK549" s="521"/>
      <c r="BL549" s="521"/>
      <c r="BM549" s="521"/>
      <c r="BN549" s="521"/>
      <c r="BO549" s="521"/>
      <c r="BQ549" s="521">
        <v>0</v>
      </c>
      <c r="BR549" s="521"/>
      <c r="BS549" s="521"/>
      <c r="BT549" s="521"/>
      <c r="BU549" s="521"/>
      <c r="BV549" s="521"/>
      <c r="BW549" s="521"/>
      <c r="BX549" s="521"/>
      <c r="BY549" s="521"/>
      <c r="BZ549" s="521"/>
      <c r="CA549" s="521"/>
      <c r="CB549" s="521"/>
      <c r="CC549" s="521"/>
      <c r="CD549" s="521"/>
      <c r="CE549" s="521"/>
      <c r="CF549" s="521"/>
      <c r="CG549" s="521"/>
      <c r="CH549" s="521"/>
      <c r="CI549" s="521"/>
      <c r="CJ549" s="367"/>
      <c r="CK549" s="367"/>
    </row>
    <row r="551" spans="1:89" ht="18" customHeight="1">
      <c r="A551" s="333" t="s">
        <v>596</v>
      </c>
      <c r="B551" s="333" t="s">
        <v>557</v>
      </c>
    </row>
    <row r="552" spans="1:89" ht="9" customHeight="1"/>
    <row r="553" spans="1:89" ht="18" customHeight="1">
      <c r="B553" s="333" t="s">
        <v>558</v>
      </c>
    </row>
    <row r="554" spans="1:89" ht="9" customHeight="1"/>
    <row r="555" spans="1:89" ht="68.25" customHeight="1">
      <c r="B555" s="516" t="s">
        <v>559</v>
      </c>
      <c r="C555" s="516"/>
      <c r="D555" s="516"/>
      <c r="E555" s="516"/>
      <c r="F555" s="516"/>
      <c r="G555" s="516"/>
      <c r="H555" s="516"/>
      <c r="I555" s="516"/>
      <c r="J555" s="516"/>
      <c r="K555" s="516"/>
      <c r="L555" s="516"/>
      <c r="M555" s="516"/>
      <c r="N555" s="516"/>
      <c r="O555" s="516"/>
      <c r="P555" s="516"/>
      <c r="Q555" s="516"/>
      <c r="R555" s="516"/>
      <c r="S555" s="516"/>
      <c r="T555" s="516"/>
      <c r="U555" s="516"/>
      <c r="V555" s="516"/>
      <c r="W555" s="516"/>
      <c r="X555" s="516"/>
      <c r="Y555" s="516"/>
      <c r="Z555" s="516"/>
      <c r="AA555" s="516"/>
      <c r="AB555" s="516"/>
      <c r="AC555" s="516"/>
      <c r="AD555" s="516"/>
      <c r="AE555" s="516"/>
      <c r="AF555" s="516"/>
      <c r="AG555" s="516"/>
      <c r="AH555" s="516"/>
      <c r="AI555" s="516"/>
      <c r="AJ555" s="516"/>
      <c r="AK555" s="516"/>
      <c r="AL555" s="516"/>
      <c r="AM555" s="516"/>
      <c r="AN555" s="516"/>
      <c r="AO555" s="516"/>
      <c r="AP555" s="516"/>
      <c r="AQ555" s="516"/>
      <c r="AR555" s="516"/>
      <c r="AS555" s="516"/>
      <c r="AT555" s="516"/>
      <c r="AU555" s="516"/>
      <c r="AV555" s="516"/>
      <c r="AW555" s="516"/>
      <c r="AX555" s="516"/>
      <c r="AY555" s="516"/>
      <c r="AZ555" s="516"/>
      <c r="BA555" s="516"/>
      <c r="BB555" s="516"/>
      <c r="BC555" s="516"/>
      <c r="BD555" s="516"/>
      <c r="BE555" s="516"/>
      <c r="BF555" s="516"/>
      <c r="BG555" s="516"/>
      <c r="BH555" s="516"/>
      <c r="BI555" s="516"/>
      <c r="BJ555" s="516"/>
      <c r="BK555" s="516"/>
      <c r="BL555" s="516"/>
      <c r="BM555" s="516"/>
      <c r="BN555" s="516"/>
      <c r="BO555" s="516"/>
      <c r="BP555" s="516"/>
      <c r="BQ555" s="516"/>
      <c r="BR555" s="516"/>
      <c r="BS555" s="516"/>
      <c r="BT555" s="516"/>
      <c r="BU555" s="516"/>
      <c r="BV555" s="516"/>
      <c r="BW555" s="516"/>
      <c r="BX555" s="516"/>
      <c r="BY555" s="516"/>
      <c r="BZ555" s="516"/>
      <c r="CA555" s="516"/>
      <c r="CB555" s="516"/>
      <c r="CC555" s="516"/>
      <c r="CD555" s="516"/>
      <c r="CE555" s="516"/>
      <c r="CF555" s="516"/>
      <c r="CG555" s="516"/>
      <c r="CH555" s="516"/>
      <c r="CI555" s="516"/>
    </row>
    <row r="556" spans="1:89" ht="9" customHeight="1"/>
    <row r="557" spans="1:89" ht="18" customHeight="1">
      <c r="B557" s="333" t="s">
        <v>560</v>
      </c>
    </row>
    <row r="558" spans="1:89" ht="9" customHeight="1"/>
    <row r="559" spans="1:89" ht="12.75">
      <c r="B559" s="516" t="s">
        <v>561</v>
      </c>
      <c r="C559" s="516"/>
      <c r="D559" s="516"/>
      <c r="E559" s="516"/>
      <c r="F559" s="516"/>
      <c r="G559" s="516"/>
      <c r="H559" s="516"/>
      <c r="I559" s="516"/>
      <c r="J559" s="516"/>
      <c r="K559" s="516"/>
      <c r="L559" s="516"/>
      <c r="M559" s="516"/>
      <c r="N559" s="516"/>
      <c r="O559" s="516"/>
      <c r="P559" s="516"/>
      <c r="Q559" s="516"/>
      <c r="R559" s="516"/>
      <c r="S559" s="516"/>
      <c r="T559" s="516"/>
      <c r="U559" s="516"/>
      <c r="V559" s="516"/>
      <c r="W559" s="516"/>
      <c r="X559" s="516"/>
      <c r="Y559" s="516"/>
      <c r="Z559" s="516"/>
      <c r="AA559" s="516"/>
      <c r="AB559" s="516"/>
      <c r="AC559" s="516"/>
      <c r="AD559" s="516"/>
      <c r="AE559" s="516"/>
      <c r="AF559" s="516"/>
      <c r="AG559" s="516"/>
      <c r="AH559" s="516"/>
      <c r="AI559" s="516"/>
      <c r="AJ559" s="516"/>
      <c r="AK559" s="516"/>
      <c r="AL559" s="516"/>
      <c r="AM559" s="516"/>
      <c r="AN559" s="516"/>
      <c r="AO559" s="516"/>
      <c r="AP559" s="516"/>
      <c r="AQ559" s="516"/>
      <c r="AR559" s="516"/>
      <c r="AS559" s="516"/>
      <c r="AT559" s="516"/>
      <c r="AU559" s="516"/>
      <c r="AV559" s="516"/>
      <c r="AW559" s="516"/>
      <c r="AX559" s="516"/>
      <c r="AY559" s="516"/>
      <c r="AZ559" s="516"/>
      <c r="BA559" s="516"/>
      <c r="BB559" s="516"/>
      <c r="BC559" s="516"/>
      <c r="BD559" s="516"/>
      <c r="BE559" s="516"/>
      <c r="BF559" s="516"/>
      <c r="BG559" s="516"/>
      <c r="BH559" s="516"/>
      <c r="BI559" s="516"/>
      <c r="BJ559" s="516"/>
      <c r="BK559" s="516"/>
      <c r="BL559" s="516"/>
      <c r="BM559" s="516"/>
      <c r="BN559" s="516"/>
      <c r="BO559" s="516"/>
      <c r="BP559" s="516"/>
      <c r="BQ559" s="516"/>
      <c r="BR559" s="516"/>
      <c r="BS559" s="516"/>
      <c r="BT559" s="516"/>
      <c r="BU559" s="516"/>
      <c r="BV559" s="516"/>
      <c r="BW559" s="516"/>
      <c r="BX559" s="516"/>
      <c r="BY559" s="516"/>
      <c r="BZ559" s="516"/>
      <c r="CA559" s="516"/>
      <c r="CB559" s="516"/>
      <c r="CC559" s="516"/>
      <c r="CD559" s="516"/>
      <c r="CE559" s="516"/>
      <c r="CF559" s="516"/>
      <c r="CG559" s="516"/>
      <c r="CH559" s="516"/>
      <c r="CI559" s="516"/>
    </row>
    <row r="560" spans="1:89" ht="12.75">
      <c r="B560" s="442"/>
      <c r="C560" s="442"/>
      <c r="D560" s="442"/>
      <c r="E560" s="442"/>
      <c r="F560" s="442"/>
      <c r="G560" s="442"/>
      <c r="H560" s="442"/>
      <c r="I560" s="442"/>
      <c r="J560" s="442"/>
      <c r="K560" s="442"/>
      <c r="L560" s="442"/>
      <c r="M560" s="442"/>
      <c r="N560" s="442"/>
      <c r="O560" s="442"/>
      <c r="P560" s="442"/>
      <c r="Q560" s="442"/>
      <c r="R560" s="442"/>
      <c r="S560" s="442"/>
      <c r="T560" s="442"/>
      <c r="U560" s="442"/>
      <c r="V560" s="442"/>
      <c r="W560" s="442"/>
      <c r="X560" s="442"/>
      <c r="Y560" s="442"/>
      <c r="Z560" s="442"/>
      <c r="AA560" s="442"/>
      <c r="AB560" s="442"/>
      <c r="AC560" s="442"/>
      <c r="AD560" s="442"/>
      <c r="AE560" s="442"/>
      <c r="AF560" s="442"/>
      <c r="AG560" s="442"/>
      <c r="AH560" s="442"/>
      <c r="AI560" s="442"/>
      <c r="AJ560" s="442"/>
      <c r="AK560" s="442"/>
      <c r="AL560" s="442"/>
      <c r="AM560" s="442"/>
      <c r="AN560" s="442"/>
      <c r="AO560" s="442"/>
      <c r="AP560" s="442"/>
      <c r="AQ560" s="442"/>
      <c r="AR560" s="442"/>
      <c r="AS560" s="442"/>
      <c r="AT560" s="442"/>
      <c r="AU560" s="442"/>
      <c r="AV560" s="442"/>
      <c r="AW560" s="442"/>
      <c r="AX560" s="442"/>
      <c r="AY560" s="442"/>
      <c r="AZ560" s="442"/>
      <c r="BA560" s="442"/>
      <c r="BB560" s="442"/>
      <c r="BC560" s="442"/>
      <c r="BD560" s="442"/>
      <c r="BE560" s="442"/>
      <c r="BF560" s="442"/>
      <c r="BG560" s="442"/>
      <c r="BH560" s="442"/>
      <c r="BI560" s="442"/>
      <c r="BJ560" s="442"/>
      <c r="BK560" s="442"/>
      <c r="BL560" s="442"/>
      <c r="BM560" s="442"/>
      <c r="BN560" s="442"/>
      <c r="BO560" s="442"/>
      <c r="BP560" s="442"/>
      <c r="BQ560" s="442"/>
      <c r="BR560" s="442"/>
      <c r="BS560" s="442"/>
      <c r="BT560" s="442"/>
      <c r="BU560" s="442"/>
      <c r="BV560" s="442"/>
      <c r="BW560" s="442"/>
      <c r="BX560" s="442"/>
      <c r="BY560" s="442"/>
      <c r="BZ560" s="442"/>
      <c r="CA560" s="442"/>
      <c r="CB560" s="442"/>
      <c r="CC560" s="442"/>
      <c r="CD560" s="442"/>
      <c r="CE560" s="442"/>
      <c r="CF560" s="442"/>
      <c r="CG560" s="442"/>
      <c r="CH560" s="442"/>
      <c r="CI560" s="442"/>
    </row>
    <row r="561" spans="1:87" ht="12.75">
      <c r="B561" s="442"/>
      <c r="C561" s="442"/>
      <c r="D561" s="442"/>
      <c r="E561" s="442"/>
      <c r="F561" s="442"/>
      <c r="G561" s="442"/>
      <c r="H561" s="442"/>
      <c r="I561" s="442"/>
      <c r="J561" s="442"/>
      <c r="K561" s="442"/>
      <c r="L561" s="442"/>
      <c r="M561" s="442"/>
      <c r="N561" s="442"/>
      <c r="O561" s="442"/>
      <c r="P561" s="442"/>
      <c r="Q561" s="442"/>
      <c r="R561" s="442"/>
      <c r="S561" s="442"/>
      <c r="T561" s="442"/>
      <c r="U561" s="442"/>
      <c r="V561" s="442"/>
      <c r="W561" s="442"/>
      <c r="X561" s="442"/>
      <c r="Y561" s="442"/>
      <c r="Z561" s="442"/>
      <c r="AA561" s="442"/>
      <c r="AB561" s="442"/>
      <c r="AC561" s="442"/>
      <c r="AD561" s="442"/>
      <c r="AE561" s="442"/>
      <c r="AF561" s="442"/>
      <c r="AG561" s="442"/>
      <c r="AH561" s="442"/>
      <c r="AI561" s="442"/>
      <c r="AJ561" s="442"/>
      <c r="AK561" s="442"/>
      <c r="AL561" s="442"/>
      <c r="AM561" s="442"/>
      <c r="AN561" s="442"/>
      <c r="AO561" s="442"/>
      <c r="AP561" s="442"/>
      <c r="AQ561" s="442"/>
      <c r="AR561" s="442"/>
      <c r="AS561" s="442"/>
      <c r="AT561" s="442"/>
      <c r="AU561" s="442"/>
      <c r="AV561" s="442"/>
      <c r="AW561" s="442"/>
      <c r="AX561" s="442"/>
      <c r="AY561" s="442"/>
      <c r="AZ561" s="442"/>
      <c r="BA561" s="442"/>
      <c r="BB561" s="442"/>
      <c r="BC561" s="442"/>
      <c r="BD561" s="442"/>
      <c r="BE561" s="442"/>
      <c r="BF561" s="442"/>
      <c r="BG561" s="442"/>
      <c r="BH561" s="442"/>
      <c r="BI561" s="442"/>
      <c r="BJ561" s="442"/>
      <c r="BK561" s="442"/>
      <c r="BL561" s="442"/>
      <c r="BM561" s="442"/>
      <c r="BN561" s="442"/>
      <c r="BO561" s="442"/>
      <c r="BP561" s="442"/>
      <c r="BQ561" s="442"/>
      <c r="BR561" s="442"/>
      <c r="BS561" s="442"/>
      <c r="BT561" s="442"/>
      <c r="BU561" s="442"/>
      <c r="BV561" s="442"/>
      <c r="BW561" s="442"/>
      <c r="BX561" s="442"/>
      <c r="BY561" s="442"/>
      <c r="BZ561" s="442"/>
      <c r="CA561" s="442"/>
      <c r="CB561" s="442"/>
      <c r="CC561" s="442"/>
      <c r="CD561" s="442"/>
      <c r="CE561" s="442"/>
      <c r="CF561" s="442"/>
      <c r="CG561" s="442"/>
      <c r="CH561" s="442"/>
      <c r="CI561" s="442"/>
    </row>
    <row r="562" spans="1:87" ht="12.75">
      <c r="B562" s="442"/>
      <c r="C562" s="442"/>
      <c r="D562" s="442"/>
      <c r="E562" s="442"/>
      <c r="F562" s="442"/>
      <c r="G562" s="442"/>
      <c r="H562" s="442"/>
      <c r="I562" s="442"/>
      <c r="J562" s="442"/>
      <c r="K562" s="442"/>
      <c r="L562" s="442"/>
      <c r="M562" s="442"/>
      <c r="N562" s="442"/>
      <c r="O562" s="442"/>
      <c r="P562" s="442"/>
      <c r="Q562" s="442"/>
      <c r="R562" s="442"/>
      <c r="S562" s="442"/>
      <c r="T562" s="442"/>
      <c r="U562" s="442"/>
      <c r="V562" s="442"/>
      <c r="W562" s="442"/>
      <c r="X562" s="442"/>
      <c r="Y562" s="442"/>
      <c r="Z562" s="442"/>
      <c r="AA562" s="442"/>
      <c r="AB562" s="442"/>
      <c r="AC562" s="442"/>
      <c r="AD562" s="442"/>
      <c r="AE562" s="442"/>
      <c r="AF562" s="442"/>
      <c r="AG562" s="442"/>
      <c r="AH562" s="442"/>
      <c r="AI562" s="442"/>
      <c r="AJ562" s="442"/>
      <c r="AK562" s="442"/>
      <c r="AL562" s="442"/>
      <c r="AM562" s="442"/>
      <c r="AN562" s="442"/>
      <c r="AO562" s="442"/>
      <c r="AP562" s="442"/>
      <c r="AQ562" s="442"/>
      <c r="AR562" s="442"/>
      <c r="AS562" s="442"/>
      <c r="AT562" s="442"/>
      <c r="AU562" s="442"/>
      <c r="AV562" s="442"/>
      <c r="AW562" s="442"/>
      <c r="AX562" s="442"/>
      <c r="AY562" s="442"/>
      <c r="AZ562" s="442"/>
      <c r="BA562" s="442"/>
      <c r="BB562" s="442"/>
      <c r="BC562" s="442"/>
      <c r="BD562" s="442"/>
      <c r="BE562" s="442"/>
      <c r="BF562" s="442"/>
      <c r="BG562" s="442"/>
      <c r="BH562" s="442"/>
      <c r="BI562" s="442"/>
      <c r="BJ562" s="442"/>
      <c r="BK562" s="442"/>
      <c r="BL562" s="442"/>
      <c r="BM562" s="442"/>
      <c r="BN562" s="442"/>
      <c r="BO562" s="442"/>
      <c r="BP562" s="442"/>
      <c r="BQ562" s="442"/>
      <c r="BR562" s="442"/>
      <c r="BS562" s="442"/>
      <c r="BT562" s="442"/>
      <c r="BU562" s="442"/>
      <c r="BV562" s="442"/>
      <c r="BW562" s="442"/>
      <c r="BX562" s="442"/>
      <c r="BY562" s="442"/>
      <c r="BZ562" s="442"/>
      <c r="CA562" s="442"/>
      <c r="CB562" s="442"/>
      <c r="CC562" s="442"/>
      <c r="CD562" s="442"/>
      <c r="CE562" s="442"/>
      <c r="CF562" s="442"/>
      <c r="CG562" s="442"/>
      <c r="CH562" s="442"/>
      <c r="CI562" s="442"/>
    </row>
    <row r="563" spans="1:87" ht="12.75">
      <c r="B563" s="442"/>
      <c r="C563" s="442"/>
      <c r="D563" s="442"/>
      <c r="E563" s="442"/>
      <c r="F563" s="442"/>
      <c r="G563" s="442"/>
      <c r="H563" s="442"/>
      <c r="I563" s="442"/>
      <c r="J563" s="442"/>
      <c r="K563" s="442"/>
      <c r="L563" s="442"/>
      <c r="M563" s="442"/>
      <c r="N563" s="442"/>
      <c r="O563" s="442"/>
      <c r="P563" s="442"/>
      <c r="Q563" s="442"/>
      <c r="R563" s="442"/>
      <c r="S563" s="442"/>
      <c r="T563" s="442"/>
      <c r="U563" s="442"/>
      <c r="V563" s="442"/>
      <c r="W563" s="442"/>
      <c r="X563" s="442"/>
      <c r="Y563" s="442"/>
      <c r="Z563" s="442"/>
      <c r="AA563" s="442"/>
      <c r="AB563" s="442"/>
      <c r="AC563" s="442"/>
      <c r="AD563" s="442"/>
      <c r="AE563" s="442"/>
      <c r="AF563" s="442"/>
      <c r="AG563" s="442"/>
      <c r="AH563" s="442"/>
      <c r="AI563" s="442"/>
      <c r="AJ563" s="442"/>
      <c r="AK563" s="442"/>
      <c r="AL563" s="442"/>
      <c r="AM563" s="442"/>
      <c r="AN563" s="442"/>
      <c r="AO563" s="442"/>
      <c r="AP563" s="442"/>
      <c r="AQ563" s="442"/>
      <c r="AR563" s="442"/>
      <c r="AS563" s="442"/>
      <c r="AT563" s="442"/>
      <c r="AU563" s="442"/>
      <c r="AV563" s="442"/>
      <c r="AW563" s="442"/>
      <c r="AX563" s="442"/>
      <c r="AY563" s="442"/>
      <c r="AZ563" s="442"/>
      <c r="BA563" s="442"/>
      <c r="BB563" s="442"/>
      <c r="BC563" s="442"/>
      <c r="BD563" s="442"/>
      <c r="BE563" s="442"/>
      <c r="BF563" s="442"/>
      <c r="BG563" s="442"/>
      <c r="BH563" s="442"/>
      <c r="BI563" s="442"/>
      <c r="BJ563" s="442"/>
      <c r="BK563" s="442"/>
      <c r="BL563" s="442"/>
      <c r="BM563" s="442"/>
      <c r="BN563" s="442"/>
      <c r="BO563" s="442"/>
      <c r="BP563" s="442"/>
      <c r="BQ563" s="442"/>
      <c r="BR563" s="442"/>
      <c r="BS563" s="442"/>
      <c r="BT563" s="442"/>
      <c r="BU563" s="442"/>
      <c r="BV563" s="442"/>
      <c r="BW563" s="442"/>
      <c r="BX563" s="442"/>
      <c r="BY563" s="442"/>
      <c r="BZ563" s="442"/>
      <c r="CA563" s="442"/>
      <c r="CB563" s="442"/>
      <c r="CC563" s="442"/>
      <c r="CD563" s="442"/>
      <c r="CE563" s="442"/>
      <c r="CF563" s="442"/>
      <c r="CG563" s="442"/>
      <c r="CH563" s="442"/>
      <c r="CI563" s="442"/>
    </row>
    <row r="564" spans="1:87" ht="12.75">
      <c r="B564" s="442"/>
      <c r="C564" s="442"/>
      <c r="D564" s="442"/>
      <c r="E564" s="442"/>
      <c r="F564" s="442"/>
      <c r="G564" s="442"/>
      <c r="H564" s="442"/>
      <c r="I564" s="442"/>
      <c r="J564" s="442"/>
      <c r="K564" s="442"/>
      <c r="L564" s="442"/>
      <c r="M564" s="442"/>
      <c r="N564" s="442"/>
      <c r="O564" s="442"/>
      <c r="P564" s="442"/>
      <c r="Q564" s="442"/>
      <c r="R564" s="442"/>
      <c r="S564" s="442"/>
      <c r="T564" s="442"/>
      <c r="U564" s="442"/>
      <c r="V564" s="442"/>
      <c r="W564" s="442"/>
      <c r="X564" s="442"/>
      <c r="Y564" s="442"/>
      <c r="Z564" s="442"/>
      <c r="AA564" s="442"/>
      <c r="AB564" s="442"/>
      <c r="AC564" s="442"/>
      <c r="AD564" s="442"/>
      <c r="AE564" s="442"/>
      <c r="AF564" s="442"/>
      <c r="AG564" s="442"/>
      <c r="AH564" s="442"/>
      <c r="AI564" s="442"/>
      <c r="AJ564" s="442"/>
      <c r="AK564" s="442"/>
      <c r="AL564" s="442"/>
      <c r="AM564" s="442"/>
      <c r="AN564" s="442"/>
      <c r="AO564" s="442"/>
      <c r="AP564" s="442"/>
      <c r="AQ564" s="442"/>
      <c r="AR564" s="442"/>
      <c r="AS564" s="442"/>
      <c r="AT564" s="442"/>
      <c r="AU564" s="442"/>
      <c r="AV564" s="442"/>
      <c r="AW564" s="442"/>
      <c r="AX564" s="442"/>
      <c r="AY564" s="442"/>
      <c r="AZ564" s="442"/>
      <c r="BA564" s="442"/>
      <c r="BB564" s="442"/>
      <c r="BC564" s="442"/>
      <c r="BD564" s="442"/>
      <c r="BE564" s="442"/>
      <c r="BF564" s="442"/>
      <c r="BG564" s="442"/>
      <c r="BH564" s="442"/>
      <c r="BI564" s="442"/>
      <c r="BJ564" s="442"/>
      <c r="BK564" s="442"/>
      <c r="BL564" s="442"/>
      <c r="BM564" s="442"/>
      <c r="BN564" s="442"/>
      <c r="BO564" s="442"/>
      <c r="BP564" s="442"/>
      <c r="BQ564" s="442"/>
      <c r="BR564" s="442"/>
      <c r="BS564" s="442"/>
      <c r="BT564" s="442"/>
      <c r="BU564" s="442"/>
      <c r="BV564" s="442"/>
      <c r="BW564" s="442"/>
      <c r="BX564" s="442"/>
      <c r="BY564" s="442"/>
      <c r="BZ564" s="442"/>
      <c r="CA564" s="442"/>
      <c r="CB564" s="442"/>
      <c r="CC564" s="442"/>
      <c r="CD564" s="442"/>
      <c r="CE564" s="442"/>
      <c r="CF564" s="442"/>
      <c r="CG564" s="442"/>
      <c r="CH564" s="442"/>
      <c r="CI564" s="442"/>
    </row>
    <row r="565" spans="1:87" ht="12.75">
      <c r="B565" s="442"/>
      <c r="C565" s="442"/>
      <c r="D565" s="442"/>
      <c r="E565" s="442"/>
      <c r="F565" s="442"/>
      <c r="G565" s="442"/>
      <c r="H565" s="442"/>
      <c r="I565" s="442"/>
      <c r="J565" s="442"/>
      <c r="K565" s="442"/>
      <c r="L565" s="442"/>
      <c r="M565" s="442"/>
      <c r="N565" s="442"/>
      <c r="O565" s="442"/>
      <c r="P565" s="442"/>
      <c r="Q565" s="442"/>
      <c r="R565" s="442"/>
      <c r="S565" s="442"/>
      <c r="T565" s="442"/>
      <c r="U565" s="442"/>
      <c r="V565" s="442"/>
      <c r="W565" s="442"/>
      <c r="X565" s="442"/>
      <c r="Y565" s="442"/>
      <c r="Z565" s="442"/>
      <c r="AA565" s="442"/>
      <c r="AB565" s="442"/>
      <c r="AC565" s="442"/>
      <c r="AD565" s="442"/>
      <c r="AE565" s="442"/>
      <c r="AF565" s="442"/>
      <c r="AG565" s="442"/>
      <c r="AH565" s="442"/>
      <c r="AI565" s="442"/>
      <c r="AJ565" s="442"/>
      <c r="AK565" s="442"/>
      <c r="AL565" s="442"/>
      <c r="AM565" s="442"/>
      <c r="AN565" s="442"/>
      <c r="AO565" s="442"/>
      <c r="AP565" s="442"/>
      <c r="AQ565" s="442"/>
      <c r="AR565" s="442"/>
      <c r="AS565" s="442"/>
      <c r="AT565" s="442"/>
      <c r="AU565" s="442"/>
      <c r="AV565" s="442"/>
      <c r="AW565" s="442"/>
      <c r="AX565" s="442"/>
      <c r="AY565" s="442"/>
      <c r="AZ565" s="442"/>
      <c r="BA565" s="442"/>
      <c r="BB565" s="442"/>
      <c r="BC565" s="442"/>
      <c r="BD565" s="442"/>
      <c r="BE565" s="442"/>
      <c r="BF565" s="442"/>
      <c r="BG565" s="442"/>
      <c r="BH565" s="442"/>
      <c r="BI565" s="442"/>
      <c r="BJ565" s="442"/>
      <c r="BK565" s="442"/>
      <c r="BL565" s="442"/>
      <c r="BM565" s="442"/>
      <c r="BN565" s="442"/>
      <c r="BO565" s="442"/>
      <c r="BP565" s="442"/>
      <c r="BQ565" s="442"/>
      <c r="BR565" s="442"/>
      <c r="BS565" s="442"/>
      <c r="BT565" s="442"/>
      <c r="BU565" s="442"/>
      <c r="BV565" s="442"/>
      <c r="BW565" s="442"/>
      <c r="BX565" s="442"/>
      <c r="BY565" s="442"/>
      <c r="BZ565" s="442"/>
      <c r="CA565" s="442"/>
      <c r="CB565" s="442"/>
      <c r="CC565" s="442"/>
      <c r="CD565" s="442"/>
      <c r="CE565" s="442"/>
      <c r="CF565" s="442"/>
      <c r="CG565" s="442"/>
      <c r="CH565" s="442"/>
      <c r="CI565" s="442"/>
    </row>
    <row r="566" spans="1:87" ht="12.75">
      <c r="B566" s="442"/>
      <c r="C566" s="442"/>
      <c r="D566" s="442"/>
      <c r="E566" s="442"/>
      <c r="F566" s="442"/>
      <c r="G566" s="442"/>
      <c r="H566" s="442"/>
      <c r="I566" s="442"/>
      <c r="J566" s="442"/>
      <c r="K566" s="442"/>
      <c r="L566" s="442"/>
      <c r="M566" s="442"/>
      <c r="N566" s="442"/>
      <c r="O566" s="442"/>
      <c r="P566" s="442"/>
      <c r="Q566" s="442"/>
      <c r="R566" s="442"/>
      <c r="S566" s="442"/>
      <c r="T566" s="442"/>
      <c r="U566" s="442"/>
      <c r="V566" s="442"/>
      <c r="W566" s="442"/>
      <c r="X566" s="442"/>
      <c r="Y566" s="442"/>
      <c r="Z566" s="442"/>
      <c r="AA566" s="442"/>
      <c r="AB566" s="442"/>
      <c r="AC566" s="442"/>
      <c r="AD566" s="442"/>
      <c r="AE566" s="442"/>
      <c r="AF566" s="442"/>
      <c r="AG566" s="442"/>
      <c r="AH566" s="442"/>
      <c r="AI566" s="442"/>
      <c r="AJ566" s="442"/>
      <c r="AK566" s="442"/>
      <c r="AL566" s="442"/>
      <c r="AM566" s="442"/>
      <c r="AN566" s="442"/>
      <c r="AO566" s="442"/>
      <c r="AP566" s="442"/>
      <c r="AQ566" s="442"/>
      <c r="AR566" s="442"/>
      <c r="AS566" s="442"/>
      <c r="AT566" s="442"/>
      <c r="AU566" s="442"/>
      <c r="AV566" s="442"/>
      <c r="AW566" s="442"/>
      <c r="AX566" s="442"/>
      <c r="AY566" s="442"/>
      <c r="AZ566" s="442"/>
      <c r="BA566" s="442"/>
      <c r="BB566" s="442"/>
      <c r="BC566" s="442"/>
      <c r="BD566" s="442"/>
      <c r="BE566" s="442"/>
      <c r="BF566" s="442"/>
      <c r="BG566" s="442"/>
      <c r="BH566" s="442"/>
      <c r="BI566" s="442"/>
      <c r="BJ566" s="442"/>
      <c r="BK566" s="442"/>
      <c r="BL566" s="442"/>
      <c r="BM566" s="442"/>
      <c r="BN566" s="442"/>
      <c r="BO566" s="442"/>
      <c r="BP566" s="442"/>
      <c r="BQ566" s="442"/>
      <c r="BR566" s="442"/>
      <c r="BS566" s="442"/>
      <c r="BT566" s="442"/>
      <c r="BU566" s="442"/>
      <c r="BV566" s="442"/>
      <c r="BW566" s="442"/>
      <c r="BX566" s="442"/>
      <c r="BY566" s="442"/>
      <c r="BZ566" s="442"/>
      <c r="CA566" s="442"/>
      <c r="CB566" s="442"/>
      <c r="CC566" s="442"/>
      <c r="CD566" s="442"/>
      <c r="CE566" s="442"/>
      <c r="CF566" s="442"/>
      <c r="CG566" s="442"/>
      <c r="CH566" s="442"/>
      <c r="CI566" s="442"/>
    </row>
    <row r="567" spans="1:87" ht="12.75">
      <c r="B567" s="442"/>
      <c r="C567" s="442"/>
      <c r="D567" s="442"/>
      <c r="E567" s="442"/>
      <c r="F567" s="442"/>
      <c r="G567" s="442"/>
      <c r="H567" s="442"/>
      <c r="I567" s="442"/>
      <c r="J567" s="442"/>
      <c r="K567" s="442"/>
      <c r="L567" s="442"/>
      <c r="M567" s="442"/>
      <c r="N567" s="442"/>
      <c r="O567" s="442"/>
      <c r="P567" s="442"/>
      <c r="Q567" s="442"/>
      <c r="R567" s="442"/>
      <c r="S567" s="442"/>
      <c r="T567" s="442"/>
      <c r="U567" s="442"/>
      <c r="V567" s="442"/>
      <c r="W567" s="442"/>
      <c r="X567" s="442"/>
      <c r="Y567" s="442"/>
      <c r="Z567" s="442"/>
      <c r="AA567" s="442"/>
      <c r="AB567" s="442"/>
      <c r="AC567" s="442"/>
      <c r="AD567" s="442"/>
      <c r="AE567" s="442"/>
      <c r="AF567" s="442"/>
      <c r="AG567" s="442"/>
      <c r="AH567" s="442"/>
      <c r="AI567" s="442"/>
      <c r="AJ567" s="442"/>
      <c r="AK567" s="442"/>
      <c r="AL567" s="442"/>
      <c r="AM567" s="442"/>
      <c r="AN567" s="442"/>
      <c r="AO567" s="442"/>
      <c r="AP567" s="442"/>
      <c r="AQ567" s="442"/>
      <c r="AR567" s="442"/>
      <c r="AS567" s="442"/>
      <c r="AT567" s="442"/>
      <c r="AU567" s="442"/>
      <c r="AV567" s="442"/>
      <c r="AW567" s="442"/>
      <c r="AX567" s="442"/>
      <c r="AY567" s="442"/>
      <c r="AZ567" s="442"/>
      <c r="BA567" s="442"/>
      <c r="BB567" s="442"/>
      <c r="BC567" s="442"/>
      <c r="BD567" s="442"/>
      <c r="BE567" s="442"/>
      <c r="BF567" s="442"/>
      <c r="BG567" s="442"/>
      <c r="BH567" s="442"/>
      <c r="BI567" s="442"/>
      <c r="BJ567" s="442"/>
      <c r="BK567" s="442"/>
      <c r="BL567" s="442"/>
      <c r="BM567" s="442"/>
      <c r="BN567" s="442"/>
      <c r="BO567" s="442"/>
      <c r="BP567" s="442"/>
      <c r="BQ567" s="442"/>
      <c r="BR567" s="442"/>
      <c r="BS567" s="442"/>
      <c r="BT567" s="442"/>
      <c r="BU567" s="442"/>
      <c r="BV567" s="442"/>
      <c r="BW567" s="442"/>
      <c r="BX567" s="442"/>
      <c r="BY567" s="442"/>
      <c r="BZ567" s="442"/>
      <c r="CA567" s="442"/>
      <c r="CB567" s="442"/>
      <c r="CC567" s="442"/>
      <c r="CD567" s="442"/>
      <c r="CE567" s="442"/>
      <c r="CF567" s="442"/>
      <c r="CG567" s="442"/>
      <c r="CH567" s="442"/>
      <c r="CI567" s="442"/>
    </row>
    <row r="568" spans="1:87" ht="12.75">
      <c r="B568" s="442"/>
      <c r="C568" s="442"/>
      <c r="D568" s="442"/>
      <c r="E568" s="442"/>
      <c r="F568" s="442"/>
      <c r="G568" s="442"/>
      <c r="H568" s="442"/>
      <c r="I568" s="442"/>
      <c r="J568" s="442"/>
      <c r="K568" s="442"/>
      <c r="L568" s="442"/>
      <c r="M568" s="442"/>
      <c r="N568" s="442"/>
      <c r="O568" s="442"/>
      <c r="P568" s="442"/>
      <c r="Q568" s="442"/>
      <c r="R568" s="442"/>
      <c r="S568" s="442"/>
      <c r="T568" s="442"/>
      <c r="U568" s="442"/>
      <c r="V568" s="442"/>
      <c r="W568" s="442"/>
      <c r="X568" s="442"/>
      <c r="Y568" s="442"/>
      <c r="Z568" s="442"/>
      <c r="AA568" s="442"/>
      <c r="AB568" s="442"/>
      <c r="AC568" s="442"/>
      <c r="AD568" s="442"/>
      <c r="AE568" s="442"/>
      <c r="AF568" s="442"/>
      <c r="AG568" s="442"/>
      <c r="AH568" s="442"/>
      <c r="AI568" s="442"/>
      <c r="AJ568" s="442"/>
      <c r="AK568" s="442"/>
      <c r="AL568" s="442"/>
      <c r="AM568" s="442"/>
      <c r="AN568" s="442"/>
      <c r="AO568" s="442"/>
      <c r="AP568" s="442"/>
      <c r="AQ568" s="442"/>
      <c r="AR568" s="442"/>
      <c r="AS568" s="442"/>
      <c r="AT568" s="442"/>
      <c r="AU568" s="442"/>
      <c r="AV568" s="442"/>
      <c r="AW568" s="442"/>
      <c r="AX568" s="442"/>
      <c r="AY568" s="442"/>
      <c r="AZ568" s="442"/>
      <c r="BA568" s="442"/>
      <c r="BB568" s="442"/>
      <c r="BC568" s="442"/>
      <c r="BD568" s="442"/>
      <c r="BE568" s="442"/>
      <c r="BF568" s="442"/>
      <c r="BG568" s="442"/>
      <c r="BH568" s="442"/>
      <c r="BI568" s="442"/>
      <c r="BJ568" s="442"/>
      <c r="BK568" s="442"/>
      <c r="BL568" s="442"/>
      <c r="BM568" s="442"/>
      <c r="BN568" s="442"/>
      <c r="BO568" s="442"/>
      <c r="BP568" s="442"/>
      <c r="BQ568" s="442"/>
      <c r="BR568" s="442"/>
      <c r="BS568" s="442"/>
      <c r="BT568" s="442"/>
      <c r="BU568" s="442"/>
      <c r="BV568" s="442"/>
      <c r="BW568" s="442"/>
      <c r="BX568" s="442"/>
      <c r="BY568" s="442"/>
      <c r="BZ568" s="442"/>
      <c r="CA568" s="442"/>
      <c r="CB568" s="442"/>
      <c r="CC568" s="442"/>
      <c r="CD568" s="442"/>
      <c r="CE568" s="442"/>
      <c r="CF568" s="442"/>
      <c r="CG568" s="442"/>
      <c r="CH568" s="442"/>
      <c r="CI568" s="442"/>
    </row>
    <row r="569" spans="1:87" ht="12.75">
      <c r="B569" s="442"/>
      <c r="C569" s="442"/>
      <c r="D569" s="442"/>
      <c r="E569" s="442"/>
      <c r="F569" s="442"/>
      <c r="G569" s="442"/>
      <c r="H569" s="442"/>
      <c r="I569" s="442"/>
      <c r="J569" s="442"/>
      <c r="K569" s="442"/>
      <c r="L569" s="442"/>
      <c r="M569" s="442"/>
      <c r="N569" s="442"/>
      <c r="O569" s="442"/>
      <c r="P569" s="442"/>
      <c r="Q569" s="442"/>
      <c r="R569" s="442"/>
      <c r="S569" s="442"/>
      <c r="T569" s="442"/>
      <c r="U569" s="442"/>
      <c r="V569" s="442"/>
      <c r="W569" s="442"/>
      <c r="X569" s="442"/>
      <c r="Y569" s="442"/>
      <c r="Z569" s="442"/>
      <c r="AA569" s="442"/>
      <c r="AB569" s="442"/>
      <c r="AC569" s="442"/>
      <c r="AD569" s="442"/>
      <c r="AE569" s="442"/>
      <c r="AF569" s="442"/>
      <c r="AG569" s="442"/>
      <c r="AH569" s="442"/>
      <c r="AI569" s="442"/>
      <c r="AJ569" s="442"/>
      <c r="AK569" s="442"/>
      <c r="AL569" s="442"/>
      <c r="AM569" s="442"/>
      <c r="AN569" s="442"/>
      <c r="AO569" s="442"/>
      <c r="AP569" s="442"/>
      <c r="AQ569" s="442"/>
      <c r="AR569" s="442"/>
      <c r="AS569" s="442"/>
      <c r="AT569" s="442"/>
      <c r="AU569" s="442"/>
      <c r="AV569" s="442"/>
      <c r="AW569" s="442"/>
      <c r="AX569" s="442"/>
      <c r="AY569" s="442"/>
      <c r="AZ569" s="442"/>
      <c r="BA569" s="442"/>
      <c r="BB569" s="442"/>
      <c r="BC569" s="442"/>
      <c r="BD569" s="442"/>
      <c r="BE569" s="442"/>
      <c r="BF569" s="442"/>
      <c r="BG569" s="442"/>
      <c r="BH569" s="442"/>
      <c r="BI569" s="442"/>
      <c r="BJ569" s="442"/>
      <c r="BK569" s="442"/>
      <c r="BL569" s="442"/>
      <c r="BM569" s="442"/>
      <c r="BN569" s="442"/>
      <c r="BO569" s="442"/>
      <c r="BP569" s="442"/>
      <c r="BQ569" s="442"/>
      <c r="BR569" s="442"/>
      <c r="BS569" s="442"/>
      <c r="BT569" s="442"/>
      <c r="BU569" s="442"/>
      <c r="BV569" s="442"/>
      <c r="BW569" s="442"/>
      <c r="BX569" s="442"/>
      <c r="BY569" s="442"/>
      <c r="BZ569" s="442"/>
      <c r="CA569" s="442"/>
      <c r="CB569" s="442"/>
      <c r="CC569" s="442"/>
      <c r="CD569" s="442"/>
      <c r="CE569" s="442"/>
      <c r="CF569" s="442"/>
      <c r="CG569" s="442"/>
      <c r="CH569" s="442"/>
      <c r="CI569" s="442"/>
    </row>
    <row r="570" spans="1:87" ht="12.75">
      <c r="B570" s="442"/>
      <c r="C570" s="442"/>
      <c r="D570" s="442"/>
      <c r="E570" s="442"/>
      <c r="F570" s="442"/>
      <c r="G570" s="442"/>
      <c r="H570" s="442"/>
      <c r="I570" s="442"/>
      <c r="J570" s="442"/>
      <c r="K570" s="442"/>
      <c r="L570" s="442"/>
      <c r="M570" s="442"/>
      <c r="N570" s="442"/>
      <c r="O570" s="442"/>
      <c r="P570" s="442"/>
      <c r="Q570" s="442"/>
      <c r="R570" s="442"/>
      <c r="S570" s="442"/>
      <c r="T570" s="442"/>
      <c r="U570" s="442"/>
      <c r="V570" s="442"/>
      <c r="W570" s="442"/>
      <c r="X570" s="442"/>
      <c r="Y570" s="442"/>
      <c r="Z570" s="442"/>
      <c r="AA570" s="442"/>
      <c r="AB570" s="442"/>
      <c r="AC570" s="442"/>
      <c r="AD570" s="442"/>
      <c r="AE570" s="442"/>
      <c r="AF570" s="442"/>
      <c r="AG570" s="442"/>
      <c r="AH570" s="442"/>
      <c r="AI570" s="442"/>
      <c r="AJ570" s="442"/>
      <c r="AK570" s="442"/>
      <c r="AL570" s="442"/>
      <c r="AM570" s="442"/>
      <c r="AN570" s="442"/>
      <c r="AO570" s="442"/>
      <c r="AP570" s="442"/>
      <c r="AQ570" s="442"/>
      <c r="AR570" s="442"/>
      <c r="AS570" s="442"/>
      <c r="AT570" s="442"/>
      <c r="AU570" s="442"/>
      <c r="AV570" s="442"/>
      <c r="AW570" s="442"/>
      <c r="AX570" s="442"/>
      <c r="AY570" s="442"/>
      <c r="AZ570" s="442"/>
      <c r="BA570" s="442"/>
      <c r="BB570" s="442"/>
      <c r="BC570" s="442"/>
      <c r="BD570" s="442"/>
      <c r="BE570" s="442"/>
      <c r="BF570" s="442"/>
      <c r="BG570" s="442"/>
      <c r="BH570" s="442"/>
      <c r="BI570" s="442"/>
      <c r="BJ570" s="442"/>
      <c r="BK570" s="442"/>
      <c r="BL570" s="442"/>
      <c r="BM570" s="442"/>
      <c r="BN570" s="442"/>
      <c r="BO570" s="442"/>
      <c r="BP570" s="442"/>
      <c r="BQ570" s="442"/>
      <c r="BR570" s="442"/>
      <c r="BS570" s="442"/>
      <c r="BT570" s="442"/>
      <c r="BU570" s="442"/>
      <c r="BV570" s="442"/>
      <c r="BW570" s="442"/>
      <c r="BX570" s="442"/>
      <c r="BY570" s="442"/>
      <c r="BZ570" s="442"/>
      <c r="CA570" s="442"/>
      <c r="CB570" s="442"/>
      <c r="CC570" s="442"/>
      <c r="CD570" s="442"/>
      <c r="CE570" s="442"/>
      <c r="CF570" s="442"/>
      <c r="CG570" s="442"/>
      <c r="CH570" s="442"/>
      <c r="CI570" s="442"/>
    </row>
    <row r="571" spans="1:87" ht="18" customHeight="1">
      <c r="A571" s="333" t="s">
        <v>626</v>
      </c>
      <c r="B571" s="333" t="s">
        <v>563</v>
      </c>
    </row>
    <row r="572" spans="1:87" ht="9.75" customHeight="1"/>
    <row r="573" spans="1:87" ht="18" customHeight="1">
      <c r="B573" s="332" t="s">
        <v>668</v>
      </c>
    </row>
    <row r="574" spans="1:87" ht="18" customHeight="1">
      <c r="B574" s="333" t="s">
        <v>669</v>
      </c>
      <c r="AG574" s="545" t="s">
        <v>670</v>
      </c>
      <c r="AH574" s="545"/>
      <c r="AI574" s="545"/>
      <c r="AJ574" s="545"/>
      <c r="AK574" s="545"/>
      <c r="AL574" s="545"/>
      <c r="AM574" s="545"/>
      <c r="AN574" s="545"/>
      <c r="AO574" s="545"/>
      <c r="AP574" s="545"/>
      <c r="AQ574" s="545"/>
      <c r="AR574" s="545"/>
      <c r="AS574" s="545"/>
      <c r="AT574" s="545"/>
      <c r="AU574" s="545"/>
      <c r="AV574" s="545"/>
      <c r="AW574" s="545"/>
      <c r="AX574" s="545"/>
      <c r="AY574" s="545"/>
      <c r="AZ574" s="545"/>
      <c r="BA574" s="545"/>
      <c r="BB574" s="545"/>
      <c r="BC574" s="545"/>
      <c r="BD574" s="545"/>
      <c r="BE574" s="545"/>
      <c r="BF574" s="545"/>
      <c r="BG574" s="545"/>
      <c r="BH574" s="545"/>
      <c r="BI574" s="545"/>
      <c r="BJ574" s="545"/>
      <c r="BK574" s="545"/>
      <c r="BL574" s="545"/>
      <c r="BM574" s="545"/>
      <c r="BN574" s="545"/>
      <c r="BO574" s="545"/>
      <c r="BP574" s="545"/>
      <c r="BQ574" s="545"/>
      <c r="BR574" s="545"/>
      <c r="BS574" s="545"/>
      <c r="BT574" s="545"/>
      <c r="BU574" s="545"/>
      <c r="BV574" s="545"/>
      <c r="BW574" s="545"/>
      <c r="BX574" s="545"/>
      <c r="BY574" s="545"/>
      <c r="BZ574" s="545"/>
      <c r="CA574" s="545"/>
      <c r="CB574" s="545"/>
      <c r="CC574" s="545"/>
      <c r="CD574" s="545"/>
      <c r="CE574" s="545"/>
      <c r="CF574" s="545"/>
      <c r="CG574" s="545"/>
    </row>
    <row r="575" spans="1:87" ht="18" customHeight="1">
      <c r="B575" s="118" t="s">
        <v>424</v>
      </c>
      <c r="C575" s="118"/>
      <c r="D575" s="118"/>
      <c r="E575" s="118"/>
      <c r="F575" s="118"/>
      <c r="G575" s="118"/>
      <c r="H575" s="118"/>
      <c r="I575" s="118"/>
      <c r="J575" s="118"/>
      <c r="K575" s="118"/>
      <c r="L575" s="118"/>
      <c r="M575" s="118"/>
      <c r="N575" s="118"/>
      <c r="O575" s="118"/>
      <c r="P575" s="118"/>
      <c r="Q575" s="118"/>
      <c r="R575" s="118"/>
      <c r="S575" s="118"/>
      <c r="T575" s="118"/>
      <c r="U575" s="118"/>
      <c r="V575" s="118"/>
      <c r="W575" s="118"/>
      <c r="X575" s="118"/>
      <c r="Y575" s="118"/>
      <c r="Z575" s="118"/>
      <c r="AA575" s="118"/>
      <c r="AB575" s="118"/>
      <c r="AC575" s="118"/>
      <c r="AD575" s="118"/>
      <c r="AE575" s="118"/>
      <c r="AF575" s="118"/>
      <c r="AG575" s="544" t="s">
        <v>671</v>
      </c>
      <c r="AH575" s="544"/>
      <c r="AI575" s="544"/>
      <c r="AJ575" s="544"/>
      <c r="AK575" s="544"/>
      <c r="AL575" s="544"/>
      <c r="AM575" s="544"/>
      <c r="AN575" s="544"/>
      <c r="AO575" s="544"/>
      <c r="AP575" s="544"/>
      <c r="AQ575" s="544"/>
      <c r="AR575" s="544"/>
      <c r="AS575" s="544"/>
      <c r="AT575" s="544"/>
      <c r="AU575" s="544"/>
      <c r="AV575" s="544"/>
      <c r="AW575" s="544"/>
      <c r="AX575" s="544"/>
      <c r="AY575" s="544"/>
      <c r="AZ575" s="544"/>
      <c r="BA575" s="544"/>
      <c r="BB575" s="544"/>
      <c r="BC575" s="544"/>
      <c r="BD575" s="544"/>
      <c r="BE575" s="544"/>
      <c r="BF575" s="544"/>
      <c r="BG575" s="544"/>
      <c r="BH575" s="544"/>
      <c r="BI575" s="544"/>
      <c r="BJ575" s="544"/>
      <c r="BK575" s="544"/>
      <c r="BL575" s="544"/>
      <c r="BM575" s="544"/>
      <c r="BN575" s="544"/>
      <c r="BO575" s="544"/>
      <c r="BP575" s="544"/>
      <c r="BQ575" s="544"/>
      <c r="BR575" s="544"/>
      <c r="BS575" s="544"/>
      <c r="BT575" s="544"/>
      <c r="BU575" s="544"/>
      <c r="BV575" s="544"/>
      <c r="BW575" s="544"/>
      <c r="BX575" s="544"/>
      <c r="BY575" s="544"/>
      <c r="BZ575" s="544"/>
      <c r="CA575" s="544"/>
      <c r="CB575" s="544"/>
      <c r="CC575" s="544"/>
      <c r="CD575" s="544"/>
      <c r="CE575" s="544"/>
      <c r="CF575" s="544"/>
      <c r="CG575" s="544"/>
    </row>
    <row r="576" spans="1:87" ht="27" customHeight="1">
      <c r="B576" s="118" t="s">
        <v>564</v>
      </c>
      <c r="C576" s="118"/>
      <c r="D576" s="118"/>
      <c r="E576" s="118"/>
      <c r="F576" s="118"/>
      <c r="G576" s="118"/>
      <c r="H576" s="118"/>
      <c r="I576" s="118"/>
      <c r="J576" s="118"/>
      <c r="K576" s="118"/>
      <c r="L576" s="118"/>
      <c r="M576" s="118"/>
      <c r="N576" s="118"/>
      <c r="O576" s="118"/>
      <c r="P576" s="118"/>
      <c r="Q576" s="118"/>
      <c r="R576" s="118"/>
      <c r="S576" s="118"/>
      <c r="T576" s="118"/>
      <c r="U576" s="118"/>
      <c r="V576" s="118"/>
      <c r="W576" s="118"/>
      <c r="X576" s="118"/>
      <c r="Y576" s="118"/>
      <c r="Z576" s="118"/>
      <c r="AA576" s="118"/>
      <c r="AB576" s="118"/>
      <c r="AC576" s="118"/>
      <c r="AD576" s="118"/>
      <c r="AE576" s="118"/>
      <c r="AF576" s="118"/>
      <c r="AG576" s="546" t="s">
        <v>672</v>
      </c>
      <c r="AH576" s="544"/>
      <c r="AI576" s="544"/>
      <c r="AJ576" s="544"/>
      <c r="AK576" s="544"/>
      <c r="AL576" s="544"/>
      <c r="AM576" s="544"/>
      <c r="AN576" s="544"/>
      <c r="AO576" s="544"/>
      <c r="AP576" s="544"/>
      <c r="AQ576" s="544"/>
      <c r="AR576" s="544"/>
      <c r="AS576" s="544"/>
      <c r="AT576" s="544"/>
      <c r="AU576" s="544"/>
      <c r="AV576" s="544"/>
      <c r="AW576" s="544"/>
      <c r="AX576" s="544"/>
      <c r="AY576" s="544"/>
      <c r="AZ576" s="544"/>
      <c r="BA576" s="544"/>
      <c r="BB576" s="544"/>
      <c r="BC576" s="544"/>
      <c r="BD576" s="544"/>
      <c r="BE576" s="544"/>
      <c r="BF576" s="544"/>
      <c r="BG576" s="544"/>
      <c r="BH576" s="544"/>
      <c r="BI576" s="544"/>
      <c r="BJ576" s="544"/>
      <c r="BK576" s="544"/>
      <c r="BL576" s="544"/>
      <c r="BM576" s="544"/>
      <c r="BN576" s="544"/>
      <c r="BO576" s="544"/>
      <c r="BP576" s="544"/>
      <c r="BQ576" s="544"/>
      <c r="BR576" s="544"/>
      <c r="BS576" s="544"/>
      <c r="BT576" s="544"/>
      <c r="BU576" s="544"/>
      <c r="BV576" s="544"/>
      <c r="BW576" s="544"/>
      <c r="BX576" s="544"/>
      <c r="BY576" s="544"/>
      <c r="BZ576" s="544"/>
      <c r="CA576" s="544"/>
      <c r="CB576" s="544"/>
      <c r="CC576" s="544"/>
      <c r="CD576" s="544"/>
      <c r="CE576" s="544"/>
      <c r="CF576" s="544"/>
      <c r="CG576" s="544"/>
    </row>
    <row r="577" spans="1:87" ht="18" customHeight="1">
      <c r="B577" s="118" t="s">
        <v>673</v>
      </c>
      <c r="C577" s="118"/>
      <c r="D577" s="118"/>
      <c r="E577" s="118"/>
      <c r="F577" s="118"/>
      <c r="G577" s="118"/>
      <c r="H577" s="118"/>
      <c r="I577" s="118"/>
      <c r="J577" s="118"/>
      <c r="K577" s="118"/>
      <c r="L577" s="118"/>
      <c r="M577" s="118"/>
      <c r="N577" s="118"/>
      <c r="O577" s="118"/>
      <c r="P577" s="118"/>
      <c r="Q577" s="118"/>
      <c r="R577" s="118"/>
      <c r="S577" s="118"/>
      <c r="T577" s="118"/>
      <c r="U577" s="118"/>
      <c r="V577" s="118"/>
      <c r="W577" s="118"/>
      <c r="X577" s="118"/>
      <c r="Y577" s="118"/>
      <c r="Z577" s="118"/>
      <c r="AA577" s="118"/>
      <c r="AB577" s="118"/>
      <c r="AC577" s="118"/>
      <c r="AD577" s="118"/>
      <c r="AE577" s="118"/>
      <c r="AF577" s="118"/>
      <c r="AG577" s="544" t="s">
        <v>675</v>
      </c>
      <c r="AH577" s="544"/>
      <c r="AI577" s="544"/>
      <c r="AJ577" s="544"/>
      <c r="AK577" s="544"/>
      <c r="AL577" s="544"/>
      <c r="AM577" s="544"/>
      <c r="AN577" s="544"/>
      <c r="AO577" s="544"/>
      <c r="AP577" s="544"/>
      <c r="AQ577" s="544"/>
      <c r="AR577" s="544"/>
      <c r="AS577" s="544"/>
      <c r="AT577" s="544"/>
      <c r="AU577" s="544"/>
      <c r="AV577" s="544"/>
      <c r="AW577" s="544"/>
      <c r="AX577" s="544"/>
      <c r="AY577" s="544"/>
      <c r="AZ577" s="544"/>
      <c r="BA577" s="544"/>
      <c r="BB577" s="544"/>
      <c r="BC577" s="544"/>
      <c r="BD577" s="544"/>
      <c r="BE577" s="544"/>
      <c r="BF577" s="544"/>
      <c r="BG577" s="544"/>
      <c r="BH577" s="544"/>
      <c r="BI577" s="544"/>
      <c r="BJ577" s="544"/>
      <c r="BK577" s="544"/>
      <c r="BL577" s="544"/>
      <c r="BM577" s="544"/>
      <c r="BN577" s="544"/>
      <c r="BO577" s="544"/>
      <c r="BP577" s="544"/>
      <c r="BQ577" s="544"/>
      <c r="BR577" s="544"/>
      <c r="BS577" s="544"/>
      <c r="BT577" s="544"/>
      <c r="BU577" s="544"/>
      <c r="BV577" s="544"/>
      <c r="BW577" s="544"/>
      <c r="BX577" s="544"/>
      <c r="BY577" s="544"/>
      <c r="BZ577" s="544"/>
      <c r="CA577" s="544"/>
      <c r="CB577" s="544"/>
      <c r="CC577" s="544"/>
      <c r="CD577" s="544"/>
      <c r="CE577" s="544"/>
      <c r="CF577" s="544"/>
      <c r="CG577" s="544"/>
    </row>
    <row r="578" spans="1:87" ht="18" customHeight="1">
      <c r="B578" s="118" t="s">
        <v>415</v>
      </c>
      <c r="C578" s="118"/>
      <c r="D578" s="118"/>
      <c r="E578" s="118"/>
      <c r="F578" s="118"/>
      <c r="G578" s="118"/>
      <c r="H578" s="118"/>
      <c r="I578" s="118"/>
      <c r="J578" s="118"/>
      <c r="K578" s="118"/>
      <c r="L578" s="118"/>
      <c r="M578" s="118"/>
      <c r="N578" s="118"/>
      <c r="O578" s="118"/>
      <c r="P578" s="118"/>
      <c r="Q578" s="118"/>
      <c r="R578" s="118"/>
      <c r="S578" s="118"/>
      <c r="T578" s="118"/>
      <c r="U578" s="118"/>
      <c r="V578" s="118"/>
      <c r="W578" s="118"/>
      <c r="X578" s="118"/>
      <c r="Y578" s="118"/>
      <c r="Z578" s="118"/>
      <c r="AA578" s="118"/>
      <c r="AB578" s="118"/>
      <c r="AC578" s="118"/>
      <c r="AD578" s="118"/>
      <c r="AE578" s="118"/>
      <c r="AF578" s="118"/>
      <c r="AG578" s="544" t="s">
        <v>676</v>
      </c>
      <c r="AH578" s="544"/>
      <c r="AI578" s="544"/>
      <c r="AJ578" s="544"/>
      <c r="AK578" s="544"/>
      <c r="AL578" s="544"/>
      <c r="AM578" s="544"/>
      <c r="AN578" s="544"/>
      <c r="AO578" s="544"/>
      <c r="AP578" s="544"/>
      <c r="AQ578" s="544"/>
      <c r="AR578" s="544"/>
      <c r="AS578" s="544"/>
      <c r="AT578" s="544"/>
      <c r="AU578" s="544"/>
      <c r="AV578" s="544"/>
      <c r="AW578" s="544"/>
      <c r="AX578" s="544"/>
      <c r="AY578" s="544"/>
      <c r="AZ578" s="544"/>
      <c r="BA578" s="544"/>
      <c r="BB578" s="544"/>
      <c r="BC578" s="544"/>
      <c r="BD578" s="544"/>
      <c r="BE578" s="544"/>
      <c r="BF578" s="544"/>
      <c r="BG578" s="544"/>
      <c r="BH578" s="544"/>
      <c r="BI578" s="544"/>
      <c r="BJ578" s="544"/>
      <c r="BK578" s="544"/>
      <c r="BL578" s="544"/>
      <c r="BM578" s="544"/>
      <c r="BN578" s="544"/>
      <c r="BO578" s="544"/>
      <c r="BP578" s="544"/>
      <c r="BQ578" s="544"/>
      <c r="BR578" s="544"/>
      <c r="BS578" s="544"/>
      <c r="BT578" s="544"/>
      <c r="BU578" s="544"/>
      <c r="BV578" s="544"/>
      <c r="BW578" s="544"/>
      <c r="BX578" s="544"/>
      <c r="BY578" s="544"/>
      <c r="BZ578" s="544"/>
      <c r="CA578" s="544"/>
      <c r="CB578" s="544"/>
      <c r="CC578" s="544"/>
      <c r="CD578" s="544"/>
      <c r="CE578" s="544"/>
      <c r="CF578" s="544"/>
      <c r="CG578" s="544"/>
    </row>
    <row r="579" spans="1:87" ht="27" customHeight="1">
      <c r="B579" s="118" t="s">
        <v>674</v>
      </c>
      <c r="C579" s="118"/>
      <c r="D579" s="118"/>
      <c r="E579" s="118"/>
      <c r="F579" s="118"/>
      <c r="G579" s="118"/>
      <c r="H579" s="118"/>
      <c r="I579" s="118"/>
      <c r="J579" s="118"/>
      <c r="K579" s="118"/>
      <c r="L579" s="118"/>
      <c r="M579" s="118"/>
      <c r="N579" s="118"/>
      <c r="O579" s="118"/>
      <c r="P579" s="118"/>
      <c r="Q579" s="118"/>
      <c r="R579" s="118"/>
      <c r="S579" s="118"/>
      <c r="T579" s="118"/>
      <c r="U579" s="118"/>
      <c r="V579" s="118"/>
      <c r="W579" s="118"/>
      <c r="X579" s="118"/>
      <c r="Y579" s="118"/>
      <c r="Z579" s="118"/>
      <c r="AA579" s="118"/>
      <c r="AB579" s="118"/>
      <c r="AC579" s="118"/>
      <c r="AD579" s="118"/>
      <c r="AE579" s="118"/>
      <c r="AF579" s="118"/>
      <c r="AG579" s="546" t="s">
        <v>677</v>
      </c>
      <c r="AH579" s="544"/>
      <c r="AI579" s="544"/>
      <c r="AJ579" s="544"/>
      <c r="AK579" s="544"/>
      <c r="AL579" s="544"/>
      <c r="AM579" s="544"/>
      <c r="AN579" s="544"/>
      <c r="AO579" s="544"/>
      <c r="AP579" s="544"/>
      <c r="AQ579" s="544"/>
      <c r="AR579" s="544"/>
      <c r="AS579" s="544"/>
      <c r="AT579" s="544"/>
      <c r="AU579" s="544"/>
      <c r="AV579" s="544"/>
      <c r="AW579" s="544"/>
      <c r="AX579" s="544"/>
      <c r="AY579" s="544"/>
      <c r="AZ579" s="544"/>
      <c r="BA579" s="544"/>
      <c r="BB579" s="544"/>
      <c r="BC579" s="544"/>
      <c r="BD579" s="544"/>
      <c r="BE579" s="544"/>
      <c r="BF579" s="544"/>
      <c r="BG579" s="544"/>
      <c r="BH579" s="544"/>
      <c r="BI579" s="544"/>
      <c r="BJ579" s="544"/>
      <c r="BK579" s="544"/>
      <c r="BL579" s="544"/>
      <c r="BM579" s="544"/>
      <c r="BN579" s="544"/>
      <c r="BO579" s="544"/>
      <c r="BP579" s="544"/>
      <c r="BQ579" s="544"/>
      <c r="BR579" s="544"/>
      <c r="BS579" s="544"/>
      <c r="BT579" s="544"/>
      <c r="BU579" s="544"/>
      <c r="BV579" s="544"/>
      <c r="BW579" s="544"/>
      <c r="BX579" s="544"/>
      <c r="BY579" s="544"/>
      <c r="BZ579" s="544"/>
      <c r="CA579" s="544"/>
      <c r="CB579" s="544"/>
      <c r="CC579" s="544"/>
      <c r="CD579" s="544"/>
      <c r="CE579" s="544"/>
      <c r="CF579" s="544"/>
      <c r="CG579" s="544"/>
    </row>
    <row r="580" spans="1:87" ht="9" customHeight="1"/>
    <row r="581" spans="1:87" ht="28.5" customHeight="1">
      <c r="B581" s="516" t="s">
        <v>590</v>
      </c>
      <c r="C581" s="516"/>
      <c r="D581" s="516"/>
      <c r="E581" s="516"/>
      <c r="F581" s="516"/>
      <c r="G581" s="516"/>
      <c r="H581" s="516"/>
      <c r="I581" s="516"/>
      <c r="J581" s="516"/>
      <c r="K581" s="516"/>
      <c r="L581" s="516"/>
      <c r="M581" s="516"/>
      <c r="N581" s="516"/>
      <c r="O581" s="516"/>
      <c r="P581" s="516"/>
      <c r="Q581" s="516"/>
      <c r="R581" s="516"/>
      <c r="S581" s="516"/>
      <c r="T581" s="516"/>
      <c r="U581" s="516"/>
      <c r="V581" s="516"/>
      <c r="W581" s="516"/>
      <c r="X581" s="516"/>
      <c r="Y581" s="516"/>
      <c r="Z581" s="516"/>
      <c r="AA581" s="516"/>
      <c r="AB581" s="516"/>
      <c r="AC581" s="516"/>
      <c r="AD581" s="516"/>
      <c r="AE581" s="516"/>
      <c r="AF581" s="516"/>
      <c r="AG581" s="516"/>
      <c r="AH581" s="516"/>
      <c r="AI581" s="516"/>
      <c r="AJ581" s="516"/>
      <c r="AK581" s="516"/>
      <c r="AL581" s="516"/>
      <c r="AM581" s="516"/>
      <c r="AN581" s="516"/>
      <c r="AO581" s="516"/>
      <c r="AP581" s="516"/>
      <c r="AQ581" s="516"/>
      <c r="AR581" s="516"/>
      <c r="AS581" s="516"/>
      <c r="AT581" s="516"/>
      <c r="AU581" s="516"/>
      <c r="AV581" s="516"/>
      <c r="AW581" s="516"/>
      <c r="AX581" s="516"/>
      <c r="AY581" s="516"/>
      <c r="AZ581" s="516"/>
      <c r="BA581" s="516"/>
      <c r="BB581" s="516"/>
      <c r="BC581" s="516"/>
      <c r="BD581" s="516"/>
      <c r="BE581" s="516"/>
      <c r="BF581" s="516"/>
      <c r="BG581" s="516"/>
      <c r="BH581" s="516"/>
      <c r="BI581" s="516"/>
      <c r="BJ581" s="516"/>
      <c r="BK581" s="516"/>
      <c r="BL581" s="516"/>
      <c r="BM581" s="516"/>
      <c r="BN581" s="516"/>
      <c r="BO581" s="516"/>
      <c r="BP581" s="516"/>
      <c r="BQ581" s="516"/>
      <c r="BR581" s="516"/>
      <c r="BS581" s="516"/>
      <c r="BT581" s="516"/>
      <c r="BU581" s="516"/>
      <c r="BV581" s="516"/>
      <c r="BW581" s="516"/>
      <c r="BX581" s="516"/>
      <c r="BY581" s="516"/>
      <c r="BZ581" s="516"/>
      <c r="CA581" s="516"/>
      <c r="CB581" s="516"/>
      <c r="CC581" s="516"/>
      <c r="CD581" s="516"/>
      <c r="CE581" s="516"/>
      <c r="CF581" s="516"/>
      <c r="CG581" s="516"/>
      <c r="CH581" s="516"/>
      <c r="CI581" s="516"/>
    </row>
    <row r="582" spans="1:87" ht="39.950000000000003" customHeight="1">
      <c r="A582" s="120"/>
      <c r="B582" s="120"/>
      <c r="AS582" s="526" t="s">
        <v>649</v>
      </c>
      <c r="AT582" s="526"/>
      <c r="AU582" s="526"/>
      <c r="AV582" s="526"/>
      <c r="AW582" s="526"/>
      <c r="AX582" s="526"/>
      <c r="AY582" s="526"/>
      <c r="AZ582" s="526"/>
      <c r="BA582" s="526"/>
      <c r="BB582" s="526"/>
      <c r="BC582" s="526"/>
      <c r="BD582" s="526"/>
      <c r="BE582" s="526"/>
      <c r="BF582" s="526"/>
      <c r="BG582" s="526"/>
      <c r="BH582" s="526"/>
      <c r="BI582" s="526"/>
      <c r="BJ582" s="526"/>
      <c r="BK582" s="526"/>
      <c r="BL582" s="526"/>
      <c r="BM582" s="526"/>
      <c r="BO582" s="526" t="s">
        <v>650</v>
      </c>
      <c r="BP582" s="526"/>
      <c r="BQ582" s="526"/>
      <c r="BR582" s="526"/>
      <c r="BS582" s="526"/>
      <c r="BT582" s="526"/>
      <c r="BU582" s="526"/>
      <c r="BV582" s="526"/>
      <c r="BW582" s="526"/>
      <c r="BX582" s="526"/>
      <c r="BY582" s="526"/>
      <c r="BZ582" s="526"/>
      <c r="CA582" s="526"/>
      <c r="CB582" s="526"/>
      <c r="CC582" s="526"/>
      <c r="CD582" s="526"/>
      <c r="CE582" s="526"/>
      <c r="CF582" s="526"/>
      <c r="CG582" s="526"/>
      <c r="CH582" s="526"/>
      <c r="CI582" s="526"/>
    </row>
    <row r="583" spans="1:87" ht="6.75" customHeight="1">
      <c r="AS583" s="526"/>
      <c r="AT583" s="526"/>
      <c r="AU583" s="526"/>
      <c r="AV583" s="526"/>
      <c r="AW583" s="526"/>
      <c r="AX583" s="526"/>
      <c r="AY583" s="526"/>
      <c r="AZ583" s="526"/>
      <c r="BA583" s="526"/>
      <c r="BB583" s="526"/>
      <c r="BC583" s="526"/>
      <c r="BD583" s="526"/>
      <c r="BE583" s="526"/>
      <c r="BF583" s="526"/>
      <c r="BG583" s="526"/>
      <c r="BH583" s="526"/>
      <c r="BI583" s="526"/>
      <c r="BJ583" s="526"/>
      <c r="BK583" s="526"/>
      <c r="BL583" s="526"/>
      <c r="BM583" s="526"/>
      <c r="BO583" s="526"/>
      <c r="BP583" s="526"/>
      <c r="BQ583" s="526"/>
      <c r="BR583" s="526"/>
      <c r="BS583" s="526"/>
      <c r="BT583" s="526"/>
      <c r="BU583" s="526"/>
      <c r="BV583" s="526"/>
      <c r="BW583" s="526"/>
      <c r="BX583" s="526"/>
      <c r="BY583" s="526"/>
      <c r="BZ583" s="526"/>
      <c r="CA583" s="526"/>
      <c r="CB583" s="526"/>
      <c r="CC583" s="526"/>
      <c r="CD583" s="526"/>
      <c r="CE583" s="526"/>
      <c r="CF583" s="526"/>
      <c r="CG583" s="526"/>
      <c r="CH583" s="526"/>
      <c r="CI583" s="526"/>
    </row>
    <row r="584" spans="1:87" ht="18" customHeight="1">
      <c r="B584" s="333" t="s">
        <v>594</v>
      </c>
      <c r="AS584" s="526"/>
      <c r="AT584" s="526"/>
      <c r="AU584" s="526"/>
      <c r="AV584" s="526"/>
      <c r="AW584" s="526"/>
      <c r="AX584" s="526"/>
      <c r="AY584" s="526"/>
      <c r="AZ584" s="526"/>
      <c r="BA584" s="526"/>
      <c r="BB584" s="526"/>
      <c r="BC584" s="526"/>
      <c r="BD584" s="526"/>
      <c r="BE584" s="526"/>
      <c r="BF584" s="526"/>
      <c r="BG584" s="526"/>
      <c r="BH584" s="526"/>
      <c r="BI584" s="526"/>
      <c r="BJ584" s="526"/>
      <c r="BK584" s="526"/>
      <c r="BL584" s="526"/>
      <c r="BM584" s="526"/>
      <c r="BO584" s="526"/>
      <c r="BP584" s="526"/>
      <c r="BQ584" s="526"/>
      <c r="BR584" s="526"/>
      <c r="BS584" s="526"/>
      <c r="BT584" s="526"/>
      <c r="BU584" s="526"/>
      <c r="BV584" s="526"/>
      <c r="BW584" s="526"/>
      <c r="BX584" s="526"/>
      <c r="BY584" s="526"/>
      <c r="BZ584" s="526"/>
      <c r="CA584" s="526"/>
      <c r="CB584" s="526"/>
      <c r="CC584" s="526"/>
      <c r="CD584" s="526"/>
      <c r="CE584" s="526"/>
      <c r="CF584" s="526"/>
      <c r="CG584" s="526"/>
      <c r="CH584" s="526"/>
      <c r="CI584" s="526"/>
    </row>
    <row r="585" spans="1:87" ht="18" customHeight="1">
      <c r="B585" s="332" t="s">
        <v>424</v>
      </c>
      <c r="AS585" s="526">
        <v>21196618175</v>
      </c>
      <c r="AT585" s="526"/>
      <c r="AU585" s="526"/>
      <c r="AV585" s="526"/>
      <c r="AW585" s="526"/>
      <c r="AX585" s="526"/>
      <c r="AY585" s="526"/>
      <c r="AZ585" s="526"/>
      <c r="BA585" s="526"/>
      <c r="BB585" s="526"/>
      <c r="BC585" s="526"/>
      <c r="BD585" s="526"/>
      <c r="BE585" s="526"/>
      <c r="BF585" s="526"/>
      <c r="BG585" s="526"/>
      <c r="BH585" s="526"/>
      <c r="BI585" s="526"/>
      <c r="BJ585" s="526"/>
      <c r="BK585" s="526"/>
      <c r="BL585" s="526"/>
      <c r="BM585" s="526"/>
      <c r="BO585" s="526">
        <v>2624309092</v>
      </c>
      <c r="BP585" s="526"/>
      <c r="BQ585" s="526"/>
      <c r="BR585" s="526"/>
      <c r="BS585" s="526"/>
      <c r="BT585" s="526"/>
      <c r="BU585" s="526"/>
      <c r="BV585" s="526"/>
      <c r="BW585" s="526"/>
      <c r="BX585" s="526"/>
      <c r="BY585" s="526"/>
      <c r="BZ585" s="526"/>
      <c r="CA585" s="526"/>
      <c r="CB585" s="526"/>
      <c r="CC585" s="526"/>
      <c r="CD585" s="526"/>
      <c r="CE585" s="526"/>
      <c r="CF585" s="526"/>
      <c r="CG585" s="526"/>
      <c r="CH585" s="526"/>
      <c r="CI585" s="526"/>
    </row>
    <row r="586" spans="1:87" ht="18" customHeight="1">
      <c r="B586" s="332" t="s">
        <v>564</v>
      </c>
      <c r="AS586" s="542">
        <v>78738828</v>
      </c>
      <c r="AT586" s="542"/>
      <c r="AU586" s="542"/>
      <c r="AV586" s="542"/>
      <c r="AW586" s="542"/>
      <c r="AX586" s="542"/>
      <c r="AY586" s="542"/>
      <c r="AZ586" s="542"/>
      <c r="BA586" s="542"/>
      <c r="BB586" s="542"/>
      <c r="BC586" s="542"/>
      <c r="BD586" s="542"/>
      <c r="BE586" s="542"/>
      <c r="BF586" s="542"/>
      <c r="BG586" s="542"/>
      <c r="BH586" s="542"/>
      <c r="BI586" s="542"/>
      <c r="BJ586" s="542"/>
      <c r="BK586" s="542"/>
      <c r="BL586" s="542"/>
      <c r="BM586" s="542"/>
      <c r="BO586" s="542">
        <v>330585457</v>
      </c>
      <c r="BP586" s="542"/>
      <c r="BQ586" s="542"/>
      <c r="BR586" s="542"/>
      <c r="BS586" s="542"/>
      <c r="BT586" s="542"/>
      <c r="BU586" s="542"/>
      <c r="BV586" s="542"/>
      <c r="BW586" s="542"/>
      <c r="BX586" s="542"/>
      <c r="BY586" s="542"/>
      <c r="BZ586" s="542"/>
      <c r="CA586" s="542"/>
      <c r="CB586" s="542"/>
      <c r="CC586" s="542"/>
      <c r="CD586" s="542"/>
      <c r="CE586" s="542"/>
      <c r="CF586" s="542"/>
      <c r="CG586" s="542"/>
      <c r="CH586" s="542"/>
      <c r="CI586" s="542"/>
    </row>
    <row r="588" spans="1:87" ht="18" customHeight="1">
      <c r="B588" s="516" t="s">
        <v>595</v>
      </c>
      <c r="C588" s="516"/>
      <c r="D588" s="516"/>
      <c r="E588" s="516"/>
      <c r="F588" s="516"/>
      <c r="G588" s="516"/>
      <c r="H588" s="516"/>
      <c r="I588" s="516"/>
      <c r="J588" s="516"/>
      <c r="K588" s="516"/>
      <c r="L588" s="516"/>
      <c r="M588" s="516"/>
      <c r="N588" s="516"/>
      <c r="O588" s="516"/>
      <c r="P588" s="516"/>
      <c r="Q588" s="516"/>
      <c r="R588" s="516"/>
      <c r="S588" s="516"/>
      <c r="T588" s="516"/>
      <c r="U588" s="516"/>
      <c r="V588" s="516"/>
      <c r="W588" s="516"/>
      <c r="X588" s="516"/>
      <c r="Y588" s="516"/>
      <c r="Z588" s="516"/>
      <c r="AA588" s="516"/>
      <c r="AB588" s="516"/>
      <c r="AC588" s="516"/>
      <c r="AD588" s="516"/>
      <c r="AE588" s="516"/>
      <c r="AF588" s="516"/>
      <c r="AG588" s="516"/>
      <c r="AH588" s="516"/>
      <c r="AI588" s="516"/>
      <c r="AJ588" s="516"/>
      <c r="AK588" s="516"/>
      <c r="AL588" s="516"/>
      <c r="AM588" s="516"/>
      <c r="AN588" s="516"/>
      <c r="AO588" s="516"/>
      <c r="AP588" s="516"/>
      <c r="AQ588" s="516"/>
      <c r="AR588" s="516"/>
      <c r="AS588" s="516"/>
      <c r="AT588" s="516"/>
      <c r="AU588" s="516"/>
      <c r="AV588" s="516"/>
      <c r="AW588" s="516"/>
      <c r="AX588" s="516"/>
      <c r="AY588" s="516"/>
      <c r="AZ588" s="516"/>
      <c r="BA588" s="516"/>
      <c r="BB588" s="516"/>
      <c r="BC588" s="516"/>
      <c r="BD588" s="516"/>
      <c r="BE588" s="516"/>
      <c r="BF588" s="516"/>
      <c r="BG588" s="516"/>
      <c r="BH588" s="516"/>
      <c r="BI588" s="516"/>
      <c r="BJ588" s="516"/>
      <c r="BK588" s="516"/>
      <c r="BL588" s="516"/>
      <c r="BM588" s="516"/>
      <c r="BN588" s="516"/>
      <c r="BO588" s="516"/>
      <c r="BP588" s="516"/>
      <c r="BQ588" s="516"/>
      <c r="BR588" s="516"/>
      <c r="BS588" s="516"/>
      <c r="BT588" s="516"/>
      <c r="BU588" s="516"/>
      <c r="BV588" s="516"/>
      <c r="BW588" s="516"/>
      <c r="BX588" s="516"/>
      <c r="BY588" s="516"/>
      <c r="BZ588" s="516"/>
      <c r="CA588" s="516"/>
      <c r="CB588" s="516"/>
      <c r="CC588" s="516"/>
      <c r="CD588" s="516"/>
      <c r="CE588" s="516"/>
      <c r="CF588" s="516"/>
      <c r="CG588" s="516"/>
      <c r="CH588" s="516"/>
      <c r="CI588" s="516"/>
    </row>
    <row r="590" spans="1:87" ht="18" customHeight="1">
      <c r="A590" s="333" t="s">
        <v>635</v>
      </c>
      <c r="B590" s="515" t="s">
        <v>634</v>
      </c>
      <c r="C590" s="515"/>
      <c r="D590" s="515"/>
      <c r="E590" s="515"/>
      <c r="F590" s="515"/>
      <c r="G590" s="515"/>
      <c r="H590" s="515"/>
      <c r="I590" s="515"/>
      <c r="J590" s="515"/>
      <c r="K590" s="515"/>
      <c r="L590" s="515"/>
      <c r="M590" s="515"/>
      <c r="N590" s="515"/>
      <c r="O590" s="515"/>
      <c r="P590" s="515"/>
      <c r="Q590" s="515"/>
      <c r="R590" s="515"/>
      <c r="S590" s="515"/>
      <c r="T590" s="515"/>
      <c r="U590" s="515"/>
      <c r="V590" s="515"/>
      <c r="W590" s="515"/>
      <c r="X590" s="515"/>
      <c r="Y590" s="515"/>
      <c r="Z590" s="515"/>
      <c r="AA590" s="515"/>
      <c r="AB590" s="515"/>
      <c r="AC590" s="515"/>
      <c r="AD590" s="515"/>
      <c r="AE590" s="515"/>
      <c r="AF590" s="515"/>
      <c r="AG590" s="515"/>
      <c r="AH590" s="515"/>
      <c r="AI590" s="515"/>
      <c r="AJ590" s="515"/>
      <c r="AK590" s="515"/>
      <c r="AL590" s="515"/>
      <c r="AM590" s="515"/>
      <c r="AN590" s="515"/>
      <c r="AO590" s="515"/>
      <c r="AP590" s="515"/>
      <c r="AQ590" s="515"/>
      <c r="AR590" s="515"/>
      <c r="AS590" s="515"/>
      <c r="AT590" s="515"/>
      <c r="AU590" s="515"/>
      <c r="AV590" s="515"/>
      <c r="AW590" s="515"/>
      <c r="AX590" s="515"/>
      <c r="AY590" s="515"/>
      <c r="AZ590" s="515"/>
      <c r="BA590" s="515"/>
      <c r="BB590" s="515"/>
      <c r="BC590" s="515"/>
      <c r="BD590" s="515"/>
      <c r="BE590" s="515"/>
      <c r="BF590" s="515"/>
      <c r="BG590" s="515"/>
      <c r="BH590" s="515"/>
      <c r="BI590" s="515"/>
      <c r="BJ590" s="515"/>
      <c r="BK590" s="515"/>
      <c r="BL590" s="515"/>
      <c r="BM590" s="515"/>
      <c r="BN590" s="515"/>
      <c r="BO590" s="515"/>
      <c r="BP590" s="515"/>
      <c r="BQ590" s="515"/>
      <c r="BR590" s="515"/>
      <c r="BS590" s="515"/>
      <c r="BT590" s="515"/>
      <c r="BU590" s="515"/>
      <c r="BV590" s="515"/>
      <c r="BW590" s="515"/>
      <c r="BX590" s="515"/>
      <c r="BY590" s="515"/>
      <c r="BZ590" s="515"/>
      <c r="CA590" s="515"/>
      <c r="CB590" s="515"/>
      <c r="CC590" s="515"/>
      <c r="CD590" s="515"/>
      <c r="CE590" s="515"/>
      <c r="CF590" s="515"/>
      <c r="CG590" s="515"/>
      <c r="CH590" s="515"/>
      <c r="CI590" s="515"/>
    </row>
    <row r="592" spans="1:87" ht="41.25" customHeight="1">
      <c r="B592" s="516" t="s">
        <v>688</v>
      </c>
      <c r="C592" s="516"/>
      <c r="D592" s="516"/>
      <c r="E592" s="516"/>
      <c r="F592" s="516"/>
      <c r="G592" s="516"/>
      <c r="H592" s="516"/>
      <c r="I592" s="516"/>
      <c r="J592" s="516"/>
      <c r="K592" s="516"/>
      <c r="L592" s="516"/>
      <c r="M592" s="516"/>
      <c r="N592" s="516"/>
      <c r="O592" s="516"/>
      <c r="P592" s="516"/>
      <c r="Q592" s="516"/>
      <c r="R592" s="516"/>
      <c r="S592" s="516"/>
      <c r="T592" s="516"/>
      <c r="U592" s="516"/>
      <c r="V592" s="516"/>
      <c r="W592" s="516"/>
      <c r="X592" s="516"/>
      <c r="Y592" s="516"/>
      <c r="Z592" s="516"/>
      <c r="AA592" s="516"/>
      <c r="AB592" s="516"/>
      <c r="AC592" s="516"/>
      <c r="AD592" s="516"/>
      <c r="AE592" s="516"/>
      <c r="AF592" s="516"/>
      <c r="AG592" s="516"/>
      <c r="AH592" s="516"/>
      <c r="AI592" s="516"/>
      <c r="AJ592" s="516"/>
      <c r="AK592" s="516"/>
      <c r="AL592" s="516"/>
      <c r="AM592" s="516"/>
      <c r="AN592" s="516"/>
      <c r="AO592" s="516"/>
      <c r="AP592" s="516"/>
      <c r="AQ592" s="516"/>
      <c r="AR592" s="516"/>
      <c r="AS592" s="516"/>
      <c r="AT592" s="516"/>
      <c r="AU592" s="516"/>
      <c r="AV592" s="516"/>
      <c r="AW592" s="516"/>
      <c r="AX592" s="516"/>
      <c r="AY592" s="516"/>
      <c r="AZ592" s="516"/>
      <c r="BA592" s="516"/>
      <c r="BB592" s="516"/>
      <c r="BC592" s="516"/>
      <c r="BD592" s="516"/>
      <c r="BE592" s="516"/>
      <c r="BF592" s="516"/>
      <c r="BG592" s="516"/>
      <c r="BH592" s="516"/>
      <c r="BI592" s="516"/>
      <c r="BJ592" s="516"/>
      <c r="BK592" s="516"/>
      <c r="BL592" s="516"/>
      <c r="BM592" s="516"/>
      <c r="BN592" s="516"/>
      <c r="BO592" s="516"/>
      <c r="BP592" s="516"/>
      <c r="BQ592" s="516"/>
      <c r="BR592" s="516"/>
      <c r="BS592" s="516"/>
      <c r="BT592" s="516"/>
      <c r="BU592" s="516"/>
      <c r="BV592" s="516"/>
      <c r="BW592" s="516"/>
      <c r="BX592" s="516"/>
      <c r="BY592" s="516"/>
      <c r="BZ592" s="516"/>
      <c r="CA592" s="516"/>
      <c r="CB592" s="516"/>
      <c r="CC592" s="516"/>
      <c r="CD592" s="516"/>
      <c r="CE592" s="516"/>
      <c r="CF592" s="516"/>
      <c r="CG592" s="516"/>
      <c r="CH592" s="516"/>
      <c r="CI592" s="516"/>
    </row>
    <row r="594" spans="1:87" s="333" customFormat="1" ht="18" customHeight="1">
      <c r="A594" s="333" t="s">
        <v>641</v>
      </c>
      <c r="B594" s="333" t="s">
        <v>636</v>
      </c>
    </row>
    <row r="596" spans="1:87" ht="82.5" customHeight="1">
      <c r="B596" s="516" t="s">
        <v>689</v>
      </c>
      <c r="C596" s="516"/>
      <c r="D596" s="516"/>
      <c r="E596" s="516"/>
      <c r="F596" s="516"/>
      <c r="G596" s="516"/>
      <c r="H596" s="516"/>
      <c r="I596" s="516"/>
      <c r="J596" s="516"/>
      <c r="K596" s="516"/>
      <c r="L596" s="516"/>
      <c r="M596" s="516"/>
      <c r="N596" s="516"/>
      <c r="O596" s="516"/>
      <c r="P596" s="516"/>
      <c r="Q596" s="516"/>
      <c r="R596" s="516"/>
      <c r="S596" s="516"/>
      <c r="T596" s="516"/>
      <c r="U596" s="516"/>
      <c r="V596" s="516"/>
      <c r="W596" s="516"/>
      <c r="X596" s="516"/>
      <c r="Y596" s="516"/>
      <c r="Z596" s="516"/>
      <c r="AA596" s="516"/>
      <c r="AB596" s="516"/>
      <c r="AC596" s="516"/>
      <c r="AD596" s="516"/>
      <c r="AE596" s="516"/>
      <c r="AF596" s="516"/>
      <c r="AG596" s="516"/>
      <c r="AH596" s="516"/>
      <c r="AI596" s="516"/>
      <c r="AJ596" s="516"/>
      <c r="AK596" s="516"/>
      <c r="AL596" s="516"/>
      <c r="AM596" s="516"/>
      <c r="AN596" s="516"/>
      <c r="AO596" s="516"/>
      <c r="AP596" s="516"/>
      <c r="AQ596" s="516"/>
      <c r="AR596" s="516"/>
      <c r="AS596" s="516"/>
      <c r="AT596" s="516"/>
      <c r="AU596" s="516"/>
      <c r="AV596" s="516"/>
      <c r="AW596" s="516"/>
      <c r="AX596" s="516"/>
      <c r="AY596" s="516"/>
      <c r="AZ596" s="516"/>
      <c r="BA596" s="516"/>
      <c r="BB596" s="516"/>
      <c r="BC596" s="516"/>
      <c r="BD596" s="516"/>
      <c r="BE596" s="516"/>
      <c r="BF596" s="516"/>
      <c r="BG596" s="516"/>
      <c r="BH596" s="516"/>
      <c r="BI596" s="516"/>
      <c r="BJ596" s="516"/>
      <c r="BK596" s="516"/>
      <c r="BL596" s="516"/>
      <c r="BM596" s="516"/>
      <c r="BN596" s="516"/>
      <c r="BO596" s="516"/>
      <c r="BP596" s="516"/>
      <c r="BQ596" s="516"/>
      <c r="BR596" s="516"/>
      <c r="BS596" s="516"/>
      <c r="BT596" s="516"/>
      <c r="BU596" s="516"/>
      <c r="BV596" s="516"/>
      <c r="BW596" s="516"/>
      <c r="BX596" s="516"/>
      <c r="BY596" s="516"/>
      <c r="BZ596" s="516"/>
      <c r="CA596" s="516"/>
      <c r="CB596" s="516"/>
      <c r="CC596" s="516"/>
      <c r="CD596" s="516"/>
      <c r="CE596" s="516"/>
      <c r="CF596" s="516"/>
      <c r="CG596" s="516"/>
      <c r="CH596" s="516"/>
      <c r="CI596" s="516"/>
    </row>
    <row r="597" spans="1:87" ht="39.75" customHeight="1">
      <c r="B597" s="516" t="s">
        <v>637</v>
      </c>
      <c r="C597" s="516"/>
      <c r="D597" s="516"/>
      <c r="E597" s="516"/>
      <c r="F597" s="516"/>
      <c r="G597" s="516"/>
      <c r="H597" s="516"/>
      <c r="I597" s="516"/>
      <c r="J597" s="516"/>
      <c r="K597" s="516"/>
      <c r="L597" s="516"/>
      <c r="M597" s="516"/>
      <c r="N597" s="516"/>
      <c r="O597" s="516"/>
      <c r="P597" s="516"/>
      <c r="Q597" s="516"/>
      <c r="R597" s="516"/>
      <c r="S597" s="516"/>
      <c r="T597" s="516"/>
      <c r="U597" s="516"/>
      <c r="V597" s="516"/>
      <c r="W597" s="516"/>
      <c r="X597" s="516"/>
      <c r="Y597" s="516"/>
      <c r="Z597" s="516"/>
      <c r="AA597" s="516"/>
      <c r="AB597" s="516"/>
      <c r="AC597" s="516"/>
      <c r="AD597" s="516"/>
      <c r="AE597" s="516"/>
      <c r="AF597" s="516"/>
      <c r="AG597" s="516"/>
      <c r="AH597" s="516"/>
      <c r="AI597" s="516"/>
      <c r="AJ597" s="516"/>
      <c r="AK597" s="516"/>
      <c r="AL597" s="516"/>
      <c r="AM597" s="516"/>
      <c r="AN597" s="516"/>
      <c r="AO597" s="516"/>
      <c r="AP597" s="516"/>
      <c r="AQ597" s="516"/>
      <c r="AR597" s="516"/>
      <c r="AS597" s="516"/>
      <c r="AT597" s="516"/>
      <c r="AU597" s="516"/>
      <c r="AV597" s="516"/>
      <c r="AW597" s="516"/>
      <c r="AX597" s="516"/>
      <c r="AY597" s="516"/>
      <c r="AZ597" s="516"/>
      <c r="BA597" s="516"/>
      <c r="BB597" s="516"/>
      <c r="BC597" s="516"/>
      <c r="BD597" s="516"/>
      <c r="BE597" s="516"/>
      <c r="BF597" s="516"/>
      <c r="BG597" s="516"/>
      <c r="BH597" s="516"/>
      <c r="BI597" s="516"/>
      <c r="BJ597" s="516"/>
      <c r="BK597" s="516"/>
      <c r="BL597" s="516"/>
      <c r="BM597" s="516"/>
      <c r="BN597" s="516"/>
      <c r="BO597" s="516"/>
      <c r="BP597" s="516"/>
      <c r="BQ597" s="516"/>
      <c r="BR597" s="516"/>
      <c r="BS597" s="516"/>
      <c r="BT597" s="516"/>
      <c r="BU597" s="516"/>
      <c r="BV597" s="516"/>
      <c r="BW597" s="516"/>
      <c r="BX597" s="516"/>
      <c r="BY597" s="516"/>
      <c r="BZ597" s="516"/>
      <c r="CA597" s="516"/>
      <c r="CB597" s="516"/>
      <c r="CC597" s="516"/>
      <c r="CD597" s="516"/>
      <c r="CE597" s="516"/>
      <c r="CF597" s="516"/>
      <c r="CG597" s="516"/>
      <c r="CH597" s="516"/>
      <c r="CI597" s="516"/>
    </row>
  </sheetData>
  <mergeCells count="1138">
    <mergeCell ref="C112:R112"/>
    <mergeCell ref="T112:AI112"/>
    <mergeCell ref="AK112:AZ112"/>
    <mergeCell ref="BB112:BQ112"/>
    <mergeCell ref="BS112:CI112"/>
    <mergeCell ref="C109:R109"/>
    <mergeCell ref="T109:AI109"/>
    <mergeCell ref="AK109:AZ109"/>
    <mergeCell ref="BB109:BQ109"/>
    <mergeCell ref="BS109:CI109"/>
    <mergeCell ref="T106:AI106"/>
    <mergeCell ref="AK106:AZ106"/>
    <mergeCell ref="BB106:BQ106"/>
    <mergeCell ref="BS106:CI106"/>
    <mergeCell ref="C118:R118"/>
    <mergeCell ref="T118:AI118"/>
    <mergeCell ref="AK118:AZ118"/>
    <mergeCell ref="BB118:BQ118"/>
    <mergeCell ref="BS118:CI118"/>
    <mergeCell ref="C116:R116"/>
    <mergeCell ref="T116:AI116"/>
    <mergeCell ref="AS344:BM344"/>
    <mergeCell ref="BO344:CI344"/>
    <mergeCell ref="AS345:BM345"/>
    <mergeCell ref="BO345:CI345"/>
    <mergeCell ref="AS340:BM340"/>
    <mergeCell ref="BO340:CI340"/>
    <mergeCell ref="AS331:BM331"/>
    <mergeCell ref="BO331:CI331"/>
    <mergeCell ref="AS332:BM332"/>
    <mergeCell ref="BO332:CI332"/>
    <mergeCell ref="BH305:BU305"/>
    <mergeCell ref="BV305:CI305"/>
    <mergeCell ref="AK88:AZ88"/>
    <mergeCell ref="BB115:BQ115"/>
    <mergeCell ref="BS115:CI115"/>
    <mergeCell ref="B139:CI139"/>
    <mergeCell ref="B140:CI140"/>
    <mergeCell ref="B141:CI141"/>
    <mergeCell ref="B142:CI142"/>
    <mergeCell ref="B143:CI143"/>
    <mergeCell ref="B144:CI144"/>
    <mergeCell ref="C305:P305"/>
    <mergeCell ref="Q305:AD305"/>
    <mergeCell ref="AE305:AR305"/>
    <mergeCell ref="AT305:BG305"/>
    <mergeCell ref="B197:CI197"/>
    <mergeCell ref="B198:CI198"/>
    <mergeCell ref="C98:R98"/>
    <mergeCell ref="T98:AI98"/>
    <mergeCell ref="AK98:AZ98"/>
    <mergeCell ref="BB98:BQ98"/>
    <mergeCell ref="BS98:CI98"/>
    <mergeCell ref="C306:P306"/>
    <mergeCell ref="Q306:AD306"/>
    <mergeCell ref="AE306:AR306"/>
    <mergeCell ref="AT306:BG306"/>
    <mergeCell ref="BH306:BU306"/>
    <mergeCell ref="BV306:CI306"/>
    <mergeCell ref="B195:CI195"/>
    <mergeCell ref="AX61:BP61"/>
    <mergeCell ref="BQ61:CI61"/>
    <mergeCell ref="K62:AC62"/>
    <mergeCell ref="AD62:AV62"/>
    <mergeCell ref="AX62:BP62"/>
    <mergeCell ref="BQ62:CI62"/>
    <mergeCell ref="B63:J63"/>
    <mergeCell ref="B62:J62"/>
    <mergeCell ref="K166:AC166"/>
    <mergeCell ref="AD166:AV166"/>
    <mergeCell ref="AX166:BP166"/>
    <mergeCell ref="BQ166:CI166"/>
    <mergeCell ref="AD173:AV173"/>
    <mergeCell ref="AS149:BM149"/>
    <mergeCell ref="BO149:CI149"/>
    <mergeCell ref="AS153:BM153"/>
    <mergeCell ref="BO153:CI153"/>
    <mergeCell ref="T94:AI94"/>
    <mergeCell ref="AK94:AZ94"/>
    <mergeCell ref="BB94:BQ94"/>
    <mergeCell ref="BS94:CI94"/>
    <mergeCell ref="AS154:BM154"/>
    <mergeCell ref="BO154:CI154"/>
    <mergeCell ref="AS157:BM157"/>
    <mergeCell ref="BO157:CI157"/>
    <mergeCell ref="B145:CI145"/>
    <mergeCell ref="C117:R117"/>
    <mergeCell ref="T117:AI117"/>
    <mergeCell ref="T89:AI89"/>
    <mergeCell ref="AK89:AZ89"/>
    <mergeCell ref="BS88:CI88"/>
    <mergeCell ref="C94:R94"/>
    <mergeCell ref="AS156:BM156"/>
    <mergeCell ref="BO156:CI156"/>
    <mergeCell ref="AS150:BM150"/>
    <mergeCell ref="BO150:CI150"/>
    <mergeCell ref="AS151:BM151"/>
    <mergeCell ref="BO151:CI151"/>
    <mergeCell ref="AX74:CI74"/>
    <mergeCell ref="BB88:BQ88"/>
    <mergeCell ref="B23:CI23"/>
    <mergeCell ref="I67:AA67"/>
    <mergeCell ref="AC67:AU67"/>
    <mergeCell ref="AW67:BO67"/>
    <mergeCell ref="BQ67:CI67"/>
    <mergeCell ref="I68:AA68"/>
    <mergeCell ref="AC68:AU68"/>
    <mergeCell ref="AW68:BO68"/>
    <mergeCell ref="BQ68:CI68"/>
    <mergeCell ref="I71:AA71"/>
    <mergeCell ref="AC71:AU71"/>
    <mergeCell ref="AW71:BO71"/>
    <mergeCell ref="BQ71:CI71"/>
    <mergeCell ref="AC69:AU69"/>
    <mergeCell ref="AW69:BO69"/>
    <mergeCell ref="BQ69:CI69"/>
    <mergeCell ref="AS34:BM34"/>
    <mergeCell ref="AS37:BM37"/>
    <mergeCell ref="AS38:BM38"/>
    <mergeCell ref="AS32:BM32"/>
    <mergeCell ref="BO32:CI32"/>
    <mergeCell ref="BO34:CI34"/>
    <mergeCell ref="AS52:BM52"/>
    <mergeCell ref="AS42:BM42"/>
    <mergeCell ref="BO42:CI42"/>
    <mergeCell ref="AS43:BM43"/>
    <mergeCell ref="K61:AC61"/>
    <mergeCell ref="AD61:AV61"/>
    <mergeCell ref="K75:AC75"/>
    <mergeCell ref="AD75:AV75"/>
    <mergeCell ref="AS36:BM36"/>
    <mergeCell ref="BO36:CI36"/>
    <mergeCell ref="AS50:BM50"/>
    <mergeCell ref="BO50:CI50"/>
    <mergeCell ref="AS51:BM51"/>
    <mergeCell ref="BO37:CI37"/>
    <mergeCell ref="BO38:CI38"/>
    <mergeCell ref="BO43:CI43"/>
    <mergeCell ref="BO40:CI40"/>
    <mergeCell ref="BO51:CI51"/>
    <mergeCell ref="AS41:BM41"/>
    <mergeCell ref="BO41:CI41"/>
    <mergeCell ref="BQ70:CI70"/>
    <mergeCell ref="AW70:BO70"/>
    <mergeCell ref="AS39:BM39"/>
    <mergeCell ref="BO39:CI39"/>
    <mergeCell ref="AS40:BM40"/>
    <mergeCell ref="BO52:CI52"/>
    <mergeCell ref="C99:R99"/>
    <mergeCell ref="T99:AI99"/>
    <mergeCell ref="AK99:AZ99"/>
    <mergeCell ref="BB99:BQ99"/>
    <mergeCell ref="AX75:BP75"/>
    <mergeCell ref="AX79:BP79"/>
    <mergeCell ref="BS99:CI99"/>
    <mergeCell ref="BQ64:CI64"/>
    <mergeCell ref="K63:AC63"/>
    <mergeCell ref="AD63:AV63"/>
    <mergeCell ref="AX63:BP63"/>
    <mergeCell ref="BQ63:CI63"/>
    <mergeCell ref="K64:AC64"/>
    <mergeCell ref="AD64:AV64"/>
    <mergeCell ref="AX64:BP64"/>
    <mergeCell ref="BQ79:CI79"/>
    <mergeCell ref="AD81:AV81"/>
    <mergeCell ref="AX81:BP81"/>
    <mergeCell ref="C91:R91"/>
    <mergeCell ref="K74:AV74"/>
    <mergeCell ref="BQ75:CI75"/>
    <mergeCell ref="AD79:AV79"/>
    <mergeCell ref="BS91:CI91"/>
    <mergeCell ref="C95:R95"/>
    <mergeCell ref="T95:AI95"/>
    <mergeCell ref="T88:AI88"/>
    <mergeCell ref="C102:R102"/>
    <mergeCell ref="T102:AI102"/>
    <mergeCell ref="AK102:AZ102"/>
    <mergeCell ref="BB102:BQ102"/>
    <mergeCell ref="BS102:CI102"/>
    <mergeCell ref="C100:R100"/>
    <mergeCell ref="T100:AI100"/>
    <mergeCell ref="AK100:AZ100"/>
    <mergeCell ref="BB100:BQ100"/>
    <mergeCell ref="BS100:CI100"/>
    <mergeCell ref="C92:R92"/>
    <mergeCell ref="T92:AI92"/>
    <mergeCell ref="K80:AC80"/>
    <mergeCell ref="AD80:AV80"/>
    <mergeCell ref="AX80:BP80"/>
    <mergeCell ref="BQ80:CI80"/>
    <mergeCell ref="BQ81:CI81"/>
    <mergeCell ref="BS89:CI89"/>
    <mergeCell ref="T91:AI91"/>
    <mergeCell ref="AK91:AZ91"/>
    <mergeCell ref="BB91:BQ91"/>
    <mergeCell ref="AX78:BP78"/>
    <mergeCell ref="B84:CI84"/>
    <mergeCell ref="T96:AI96"/>
    <mergeCell ref="I70:AA70"/>
    <mergeCell ref="C97:R97"/>
    <mergeCell ref="T97:AI97"/>
    <mergeCell ref="AK97:AZ97"/>
    <mergeCell ref="BB97:BQ97"/>
    <mergeCell ref="BS97:CI97"/>
    <mergeCell ref="K77:AC77"/>
    <mergeCell ref="AD77:AV77"/>
    <mergeCell ref="AX77:BP77"/>
    <mergeCell ref="BQ77:CI77"/>
    <mergeCell ref="K78:AC78"/>
    <mergeCell ref="AD78:AV78"/>
    <mergeCell ref="C88:R88"/>
    <mergeCell ref="C89:R89"/>
    <mergeCell ref="AC70:AU70"/>
    <mergeCell ref="AK92:AZ92"/>
    <mergeCell ref="BB92:BQ92"/>
    <mergeCell ref="BS92:CI92"/>
    <mergeCell ref="C96:R96"/>
    <mergeCell ref="K81:AC81"/>
    <mergeCell ref="AS15:BM15"/>
    <mergeCell ref="BO15:CI15"/>
    <mergeCell ref="AS10:BM10"/>
    <mergeCell ref="BO10:CI10"/>
    <mergeCell ref="AS14:BM14"/>
    <mergeCell ref="BO14:CI14"/>
    <mergeCell ref="AS16:BM16"/>
    <mergeCell ref="BO16:CI16"/>
    <mergeCell ref="AS25:BM25"/>
    <mergeCell ref="BO25:CI25"/>
    <mergeCell ref="AS26:BM26"/>
    <mergeCell ref="BO26:CI26"/>
    <mergeCell ref="AK95:AZ95"/>
    <mergeCell ref="BB95:BQ95"/>
    <mergeCell ref="BS95:CI95"/>
    <mergeCell ref="K82:AC82"/>
    <mergeCell ref="AD82:AV82"/>
    <mergeCell ref="AX82:BP82"/>
    <mergeCell ref="BQ82:CI82"/>
    <mergeCell ref="K58:AV58"/>
    <mergeCell ref="AX58:CI58"/>
    <mergeCell ref="K59:AC59"/>
    <mergeCell ref="AD59:AV59"/>
    <mergeCell ref="AX59:BP59"/>
    <mergeCell ref="BQ59:CI59"/>
    <mergeCell ref="BQ78:CI78"/>
    <mergeCell ref="K79:AC79"/>
    <mergeCell ref="C93:R93"/>
    <mergeCell ref="T93:AI93"/>
    <mergeCell ref="AK93:AZ93"/>
    <mergeCell ref="BB93:BQ93"/>
    <mergeCell ref="BS93:CI93"/>
    <mergeCell ref="AS27:BM27"/>
    <mergeCell ref="BO27:CI27"/>
    <mergeCell ref="AS28:BM28"/>
    <mergeCell ref="BO28:CI28"/>
    <mergeCell ref="AS30:BM30"/>
    <mergeCell ref="BO30:CI30"/>
    <mergeCell ref="AS31:BM31"/>
    <mergeCell ref="BO31:CI31"/>
    <mergeCell ref="AS18:BM18"/>
    <mergeCell ref="BO18:CI18"/>
    <mergeCell ref="BO6:CI6"/>
    <mergeCell ref="AS6:BM6"/>
    <mergeCell ref="AS7:BM7"/>
    <mergeCell ref="BO7:CI7"/>
    <mergeCell ref="AS8:BM8"/>
    <mergeCell ref="BO8:CI8"/>
    <mergeCell ref="AS9:BM9"/>
    <mergeCell ref="AS17:BM17"/>
    <mergeCell ref="BO17:CI17"/>
    <mergeCell ref="AS19:BM19"/>
    <mergeCell ref="BO19:CI19"/>
    <mergeCell ref="AS20:BM20"/>
    <mergeCell ref="BO20:CI20"/>
    <mergeCell ref="AS21:BM21"/>
    <mergeCell ref="BO21:CI21"/>
    <mergeCell ref="AS29:BM29"/>
    <mergeCell ref="BO29:CI29"/>
    <mergeCell ref="BO9:CI9"/>
    <mergeCell ref="AS12:BM12"/>
    <mergeCell ref="BO12:CI12"/>
    <mergeCell ref="AS13:BM13"/>
    <mergeCell ref="BO13:CI13"/>
    <mergeCell ref="T111:AI111"/>
    <mergeCell ref="AK111:AZ111"/>
    <mergeCell ref="BB111:BQ111"/>
    <mergeCell ref="BS111:CI111"/>
    <mergeCell ref="C103:R103"/>
    <mergeCell ref="T103:AI103"/>
    <mergeCell ref="AK103:AZ103"/>
    <mergeCell ref="BB103:BQ103"/>
    <mergeCell ref="BS103:CI103"/>
    <mergeCell ref="C104:R104"/>
    <mergeCell ref="T104:AI104"/>
    <mergeCell ref="AK104:AZ104"/>
    <mergeCell ref="BB104:BQ104"/>
    <mergeCell ref="BS104:CI104"/>
    <mergeCell ref="C105:R105"/>
    <mergeCell ref="T105:AI105"/>
    <mergeCell ref="AK105:AZ105"/>
    <mergeCell ref="BB105:BQ105"/>
    <mergeCell ref="BS105:CI105"/>
    <mergeCell ref="C107:R107"/>
    <mergeCell ref="T107:AI107"/>
    <mergeCell ref="AK107:AZ107"/>
    <mergeCell ref="BB107:BQ107"/>
    <mergeCell ref="BS107:CI107"/>
    <mergeCell ref="C106:R106"/>
    <mergeCell ref="AK116:AZ116"/>
    <mergeCell ref="BB116:BQ116"/>
    <mergeCell ref="BS116:CI116"/>
    <mergeCell ref="C110:R110"/>
    <mergeCell ref="T110:AI110"/>
    <mergeCell ref="AK110:AZ110"/>
    <mergeCell ref="BB110:BQ110"/>
    <mergeCell ref="BS110:CI110"/>
    <mergeCell ref="C111:R111"/>
    <mergeCell ref="K177:AC177"/>
    <mergeCell ref="AD177:AV177"/>
    <mergeCell ref="AX177:BP177"/>
    <mergeCell ref="BQ177:CI177"/>
    <mergeCell ref="AD167:AV167"/>
    <mergeCell ref="K169:AC169"/>
    <mergeCell ref="AD169:AV169"/>
    <mergeCell ref="AX169:BP169"/>
    <mergeCell ref="BQ169:CI169"/>
    <mergeCell ref="K174:AC174"/>
    <mergeCell ref="B120:CI120"/>
    <mergeCell ref="C114:R114"/>
    <mergeCell ref="T114:AI114"/>
    <mergeCell ref="AK114:AZ114"/>
    <mergeCell ref="BB114:BQ114"/>
    <mergeCell ref="BS114:CI114"/>
    <mergeCell ref="C115:R115"/>
    <mergeCell ref="T115:AI115"/>
    <mergeCell ref="AK115:AZ115"/>
    <mergeCell ref="AK117:AZ117"/>
    <mergeCell ref="BB117:BQ117"/>
    <mergeCell ref="BS117:CI117"/>
    <mergeCell ref="AD174:AV174"/>
    <mergeCell ref="AX174:BP174"/>
    <mergeCell ref="BQ174:CI174"/>
    <mergeCell ref="I135:AA135"/>
    <mergeCell ref="AC135:AU135"/>
    <mergeCell ref="AW135:BO135"/>
    <mergeCell ref="AS155:BM155"/>
    <mergeCell ref="BO155:CI155"/>
    <mergeCell ref="B172:J172"/>
    <mergeCell ref="B173:J173"/>
    <mergeCell ref="B176:J176"/>
    <mergeCell ref="B174:J174"/>
    <mergeCell ref="B175:J175"/>
    <mergeCell ref="AW130:BO130"/>
    <mergeCell ref="BQ130:CI130"/>
    <mergeCell ref="BQ127:CI127"/>
    <mergeCell ref="AW127:BO127"/>
    <mergeCell ref="AC127:AU127"/>
    <mergeCell ref="I127:AA127"/>
    <mergeCell ref="I128:AA128"/>
    <mergeCell ref="AC128:AU128"/>
    <mergeCell ref="AW128:BO128"/>
    <mergeCell ref="BQ128:CI128"/>
    <mergeCell ref="AX167:BP167"/>
    <mergeCell ref="BQ167:CI167"/>
    <mergeCell ref="K168:AC168"/>
    <mergeCell ref="AD168:AV168"/>
    <mergeCell ref="AX168:BP168"/>
    <mergeCell ref="BQ168:CI168"/>
    <mergeCell ref="K167:AC167"/>
    <mergeCell ref="AD175:AV175"/>
    <mergeCell ref="AX175:BP175"/>
    <mergeCell ref="BQ175:CI175"/>
    <mergeCell ref="B167:J167"/>
    <mergeCell ref="K172:AC172"/>
    <mergeCell ref="AD172:AV172"/>
    <mergeCell ref="AX172:BP172"/>
    <mergeCell ref="BQ172:CI172"/>
    <mergeCell ref="K173:AC173"/>
    <mergeCell ref="AX173:BP173"/>
    <mergeCell ref="BQ173:CI173"/>
    <mergeCell ref="K175:AC175"/>
    <mergeCell ref="K178:AC178"/>
    <mergeCell ref="BQ136:CI136"/>
    <mergeCell ref="I137:AA137"/>
    <mergeCell ref="AC137:AU137"/>
    <mergeCell ref="AW137:BO137"/>
    <mergeCell ref="BQ137:CI137"/>
    <mergeCell ref="K176:AC176"/>
    <mergeCell ref="AD176:AV176"/>
    <mergeCell ref="AX176:BP176"/>
    <mergeCell ref="BQ176:CI176"/>
    <mergeCell ref="K165:AV165"/>
    <mergeCell ref="AX165:CI165"/>
    <mergeCell ref="B169:J169"/>
    <mergeCell ref="B170:J170"/>
    <mergeCell ref="B171:J171"/>
    <mergeCell ref="K170:AC170"/>
    <mergeCell ref="AD170:AV170"/>
    <mergeCell ref="AX170:BP170"/>
    <mergeCell ref="BQ170:CI170"/>
    <mergeCell ref="K171:AC171"/>
    <mergeCell ref="AD171:AV171"/>
    <mergeCell ref="AX171:BP171"/>
    <mergeCell ref="BQ171:CI171"/>
    <mergeCell ref="C223:R223"/>
    <mergeCell ref="T223:AI223"/>
    <mergeCell ref="AK223:AZ223"/>
    <mergeCell ref="BB223:BQ223"/>
    <mergeCell ref="BS223:CI223"/>
    <mergeCell ref="B208:CI208"/>
    <mergeCell ref="B209:CI209"/>
    <mergeCell ref="B178:J178"/>
    <mergeCell ref="K179:AC179"/>
    <mergeCell ref="AD179:AV179"/>
    <mergeCell ref="AX179:BP179"/>
    <mergeCell ref="BQ179:CI179"/>
    <mergeCell ref="B183:CI183"/>
    <mergeCell ref="B184:CI184"/>
    <mergeCell ref="B202:CI202"/>
    <mergeCell ref="B203:CI203"/>
    <mergeCell ref="B185:CI185"/>
    <mergeCell ref="AD178:AV178"/>
    <mergeCell ref="AX178:BP178"/>
    <mergeCell ref="BQ178:CI178"/>
    <mergeCell ref="B196:CI196"/>
    <mergeCell ref="B201:CI201"/>
    <mergeCell ref="B181:CI181"/>
    <mergeCell ref="B182:CI182"/>
    <mergeCell ref="B194:CI194"/>
    <mergeCell ref="B186:CI186"/>
    <mergeCell ref="B187:CI187"/>
    <mergeCell ref="B188:CI188"/>
    <mergeCell ref="B199:CI199"/>
    <mergeCell ref="B200:CI200"/>
    <mergeCell ref="AX230:BP230"/>
    <mergeCell ref="BQ230:CI230"/>
    <mergeCell ref="B231:J231"/>
    <mergeCell ref="K231:AC231"/>
    <mergeCell ref="AD231:AV231"/>
    <mergeCell ref="K228:AC228"/>
    <mergeCell ref="AD228:AV228"/>
    <mergeCell ref="AX228:BP228"/>
    <mergeCell ref="BQ228:CI228"/>
    <mergeCell ref="C220:R220"/>
    <mergeCell ref="T220:AI220"/>
    <mergeCell ref="AK220:AZ220"/>
    <mergeCell ref="BB220:BQ220"/>
    <mergeCell ref="BS220:CI220"/>
    <mergeCell ref="C221:R221"/>
    <mergeCell ref="T221:AI221"/>
    <mergeCell ref="AK221:AZ221"/>
    <mergeCell ref="BB221:BQ221"/>
    <mergeCell ref="BS221:CI221"/>
    <mergeCell ref="B230:J230"/>
    <mergeCell ref="C224:R224"/>
    <mergeCell ref="T224:AI224"/>
    <mergeCell ref="AK224:AZ224"/>
    <mergeCell ref="BB224:BQ224"/>
    <mergeCell ref="K227:AV227"/>
    <mergeCell ref="AX227:CI227"/>
    <mergeCell ref="BS224:CI224"/>
    <mergeCell ref="C222:R222"/>
    <mergeCell ref="T222:AI222"/>
    <mergeCell ref="AK222:AZ222"/>
    <mergeCell ref="BB222:BQ222"/>
    <mergeCell ref="BS222:CI222"/>
    <mergeCell ref="AD233:AV233"/>
    <mergeCell ref="AX233:BP233"/>
    <mergeCell ref="BQ233:CI233"/>
    <mergeCell ref="B229:J229"/>
    <mergeCell ref="K229:AC229"/>
    <mergeCell ref="AD229:AV229"/>
    <mergeCell ref="AS466:BM466"/>
    <mergeCell ref="BO466:CI466"/>
    <mergeCell ref="AS467:BM467"/>
    <mergeCell ref="BO467:CI467"/>
    <mergeCell ref="AS468:BM468"/>
    <mergeCell ref="BO468:CI468"/>
    <mergeCell ref="AS469:BM469"/>
    <mergeCell ref="BO469:CI469"/>
    <mergeCell ref="T270:AI270"/>
    <mergeCell ref="BB267:BQ267"/>
    <mergeCell ref="AC282:AU282"/>
    <mergeCell ref="AW282:BO282"/>
    <mergeCell ref="AW283:BO283"/>
    <mergeCell ref="BQ283:CI283"/>
    <mergeCell ref="BS263:CI263"/>
    <mergeCell ref="C264:R264"/>
    <mergeCell ref="T264:AI264"/>
    <mergeCell ref="AK264:AZ264"/>
    <mergeCell ref="BB264:BQ264"/>
    <mergeCell ref="BS264:CI264"/>
    <mergeCell ref="C265:R265"/>
    <mergeCell ref="T265:AI265"/>
    <mergeCell ref="AX229:BP229"/>
    <mergeCell ref="BQ229:CI229"/>
    <mergeCell ref="K230:AC230"/>
    <mergeCell ref="AD230:AV230"/>
    <mergeCell ref="B232:J232"/>
    <mergeCell ref="K232:AC232"/>
    <mergeCell ref="AD232:AV232"/>
    <mergeCell ref="AX232:BP232"/>
    <mergeCell ref="BQ232:CI232"/>
    <mergeCell ref="AS341:BM341"/>
    <mergeCell ref="BO341:CI341"/>
    <mergeCell ref="AS333:BM333"/>
    <mergeCell ref="BO333:CI333"/>
    <mergeCell ref="AS338:BM338"/>
    <mergeCell ref="AS471:BM471"/>
    <mergeCell ref="BO471:CI471"/>
    <mergeCell ref="B212:CI212"/>
    <mergeCell ref="B213:CI213"/>
    <mergeCell ref="AC274:AU274"/>
    <mergeCell ref="AW274:BO274"/>
    <mergeCell ref="BQ274:CI274"/>
    <mergeCell ref="AC275:AU275"/>
    <mergeCell ref="AS464:BM464"/>
    <mergeCell ref="K235:AC235"/>
    <mergeCell ref="B234:J234"/>
    <mergeCell ref="K234:AC234"/>
    <mergeCell ref="AD235:AV235"/>
    <mergeCell ref="AX235:BP235"/>
    <mergeCell ref="BQ235:CI235"/>
    <mergeCell ref="AD234:AV234"/>
    <mergeCell ref="BQ281:CI281"/>
    <mergeCell ref="C270:R270"/>
    <mergeCell ref="AX234:BP234"/>
    <mergeCell ref="BQ234:CI234"/>
    <mergeCell ref="B233:J233"/>
    <mergeCell ref="K233:AC233"/>
    <mergeCell ref="C266:R266"/>
    <mergeCell ref="T266:AI266"/>
    <mergeCell ref="AK266:AZ266"/>
    <mergeCell ref="BB266:BQ266"/>
    <mergeCell ref="I134:AA134"/>
    <mergeCell ref="AC134:AU134"/>
    <mergeCell ref="AW134:BO134"/>
    <mergeCell ref="BQ134:CI134"/>
    <mergeCell ref="AS53:BM53"/>
    <mergeCell ref="BO53:CI53"/>
    <mergeCell ref="AS54:BM54"/>
    <mergeCell ref="BO54:CI54"/>
    <mergeCell ref="AS55:BM55"/>
    <mergeCell ref="BO55:CI55"/>
    <mergeCell ref="I130:AA130"/>
    <mergeCell ref="AC130:AU130"/>
    <mergeCell ref="I129:AA129"/>
    <mergeCell ref="AC129:AU129"/>
    <mergeCell ref="AW129:BO129"/>
    <mergeCell ref="BQ129:CI129"/>
    <mergeCell ref="AK96:AZ96"/>
    <mergeCell ref="BB96:BQ96"/>
    <mergeCell ref="BS96:CI96"/>
    <mergeCell ref="C90:R90"/>
    <mergeCell ref="T90:AI90"/>
    <mergeCell ref="AK90:AZ90"/>
    <mergeCell ref="BB90:BQ90"/>
    <mergeCell ref="BS90:CI90"/>
    <mergeCell ref="BB89:BQ89"/>
    <mergeCell ref="BS113:CI113"/>
    <mergeCell ref="AX231:BP231"/>
    <mergeCell ref="BQ231:CI231"/>
    <mergeCell ref="BH301:BU301"/>
    <mergeCell ref="BV301:CI301"/>
    <mergeCell ref="AT300:CI300"/>
    <mergeCell ref="I278:AA278"/>
    <mergeCell ref="BQ135:CI135"/>
    <mergeCell ref="I136:AA136"/>
    <mergeCell ref="AC136:AU136"/>
    <mergeCell ref="AW136:BO136"/>
    <mergeCell ref="BQ282:CI282"/>
    <mergeCell ref="AW277:BO277"/>
    <mergeCell ref="BQ277:CI277"/>
    <mergeCell ref="B211:CI211"/>
    <mergeCell ref="B204:CI204"/>
    <mergeCell ref="B205:CI205"/>
    <mergeCell ref="B206:CI206"/>
    <mergeCell ref="B207:CI207"/>
    <mergeCell ref="C263:R263"/>
    <mergeCell ref="T263:AI263"/>
    <mergeCell ref="AK263:AZ263"/>
    <mergeCell ref="BB263:BQ263"/>
    <mergeCell ref="AW275:BO275"/>
    <mergeCell ref="BQ275:CI275"/>
    <mergeCell ref="BB269:BQ269"/>
    <mergeCell ref="BS269:CI269"/>
    <mergeCell ref="AW280:BO280"/>
    <mergeCell ref="BQ280:CI280"/>
    <mergeCell ref="AW276:BO276"/>
    <mergeCell ref="BQ276:CI276"/>
    <mergeCell ref="AW281:BO281"/>
    <mergeCell ref="AK265:AZ265"/>
    <mergeCell ref="BB265:BQ265"/>
    <mergeCell ref="BS265:CI265"/>
    <mergeCell ref="Q303:AD303"/>
    <mergeCell ref="AE303:AR303"/>
    <mergeCell ref="AT303:BG303"/>
    <mergeCell ref="I276:AA276"/>
    <mergeCell ref="AC276:AU276"/>
    <mergeCell ref="I277:AA277"/>
    <mergeCell ref="AC277:AU277"/>
    <mergeCell ref="I281:AA281"/>
    <mergeCell ref="AC281:AU281"/>
    <mergeCell ref="C267:R267"/>
    <mergeCell ref="T267:AI267"/>
    <mergeCell ref="AK267:AZ267"/>
    <mergeCell ref="C269:R269"/>
    <mergeCell ref="T269:AI269"/>
    <mergeCell ref="AK269:AZ269"/>
    <mergeCell ref="I282:AA282"/>
    <mergeCell ref="AT301:BG301"/>
    <mergeCell ref="AS359:BM359"/>
    <mergeCell ref="BO359:CI359"/>
    <mergeCell ref="AS360:BM360"/>
    <mergeCell ref="BO360:CI360"/>
    <mergeCell ref="AS361:BM361"/>
    <mergeCell ref="BO361:CI361"/>
    <mergeCell ref="AS362:BM362"/>
    <mergeCell ref="AS334:BM334"/>
    <mergeCell ref="BO334:CI334"/>
    <mergeCell ref="AS335:BM335"/>
    <mergeCell ref="BO335:CI335"/>
    <mergeCell ref="AS336:BM336"/>
    <mergeCell ref="BO336:CI336"/>
    <mergeCell ref="AS326:BM326"/>
    <mergeCell ref="BO326:CI326"/>
    <mergeCell ref="AS329:BM329"/>
    <mergeCell ref="B314:H314"/>
    <mergeCell ref="B315:H315"/>
    <mergeCell ref="B317:H317"/>
    <mergeCell ref="I317:AA317"/>
    <mergeCell ref="BO329:CI329"/>
    <mergeCell ref="AS328:BM328"/>
    <mergeCell ref="BO328:CI328"/>
    <mergeCell ref="AS327:BM327"/>
    <mergeCell ref="AS346:BM346"/>
    <mergeCell ref="BO346:CI346"/>
    <mergeCell ref="AS347:BM347"/>
    <mergeCell ref="BO347:CI347"/>
    <mergeCell ref="AS342:BM342"/>
    <mergeCell ref="BO342:CI342"/>
    <mergeCell ref="AS343:BM343"/>
    <mergeCell ref="BO343:CI343"/>
    <mergeCell ref="AS365:BM365"/>
    <mergeCell ref="BO365:CI365"/>
    <mergeCell ref="B237:CI237"/>
    <mergeCell ref="B238:CI238"/>
    <mergeCell ref="B253:CI253"/>
    <mergeCell ref="AS254:BM254"/>
    <mergeCell ref="BO254:CI254"/>
    <mergeCell ref="AB254:AQ254"/>
    <mergeCell ref="C307:P307"/>
    <mergeCell ref="AS258:BM258"/>
    <mergeCell ref="BO258:CI258"/>
    <mergeCell ref="B312:H312"/>
    <mergeCell ref="I312:AA312"/>
    <mergeCell ref="AC312:AU312"/>
    <mergeCell ref="AW312:BO312"/>
    <mergeCell ref="BQ312:CI312"/>
    <mergeCell ref="B316:H316"/>
    <mergeCell ref="I316:AA316"/>
    <mergeCell ref="B313:H313"/>
    <mergeCell ref="AC317:AU317"/>
    <mergeCell ref="AW317:BO317"/>
    <mergeCell ref="BQ317:CI317"/>
    <mergeCell ref="B318:H318"/>
    <mergeCell ref="AC311:AU311"/>
    <mergeCell ref="C304:P304"/>
    <mergeCell ref="Q304:AD304"/>
    <mergeCell ref="AE304:AR304"/>
    <mergeCell ref="BO338:CI338"/>
    <mergeCell ref="AS339:BM339"/>
    <mergeCell ref="BO339:CI339"/>
    <mergeCell ref="AS358:BM358"/>
    <mergeCell ref="BO358:CI358"/>
    <mergeCell ref="AS368:BM368"/>
    <mergeCell ref="BO368:CI368"/>
    <mergeCell ref="AS369:BM369"/>
    <mergeCell ref="BO369:CI369"/>
    <mergeCell ref="AS375:BM375"/>
    <mergeCell ref="BO375:CI375"/>
    <mergeCell ref="AS376:BM376"/>
    <mergeCell ref="BO376:CI376"/>
    <mergeCell ref="AS377:BM377"/>
    <mergeCell ref="BO377:CI377"/>
    <mergeCell ref="AS378:BM378"/>
    <mergeCell ref="BO378:CI378"/>
    <mergeCell ref="B381:AH381"/>
    <mergeCell ref="B319:H319"/>
    <mergeCell ref="I319:AA319"/>
    <mergeCell ref="AC319:AU319"/>
    <mergeCell ref="AW319:BO319"/>
    <mergeCell ref="BQ319:CI319"/>
    <mergeCell ref="I320:AA320"/>
    <mergeCell ref="AC320:AU320"/>
    <mergeCell ref="AW320:BO320"/>
    <mergeCell ref="BQ320:CI320"/>
    <mergeCell ref="AS366:BM366"/>
    <mergeCell ref="BO366:CI366"/>
    <mergeCell ref="AS367:BM367"/>
    <mergeCell ref="BO367:CI367"/>
    <mergeCell ref="BO327:CI327"/>
    <mergeCell ref="BO362:CI362"/>
    <mergeCell ref="AS363:BM363"/>
    <mergeCell ref="BO363:CI363"/>
    <mergeCell ref="AS364:BM364"/>
    <mergeCell ref="BO364:CI364"/>
    <mergeCell ref="AS387:BM387"/>
    <mergeCell ref="BO387:CI387"/>
    <mergeCell ref="AS388:BM388"/>
    <mergeCell ref="BO388:CI388"/>
    <mergeCell ref="AS389:BM389"/>
    <mergeCell ref="BO389:CI389"/>
    <mergeCell ref="AS390:BM390"/>
    <mergeCell ref="BO390:CI390"/>
    <mergeCell ref="AS379:BM379"/>
    <mergeCell ref="BO379:CI379"/>
    <mergeCell ref="AS383:BM383"/>
    <mergeCell ref="BO383:CI383"/>
    <mergeCell ref="AS384:BM384"/>
    <mergeCell ref="BO384:CI384"/>
    <mergeCell ref="AS385:BM385"/>
    <mergeCell ref="BO385:CI385"/>
    <mergeCell ref="AS381:BM381"/>
    <mergeCell ref="BO381:CI381"/>
    <mergeCell ref="AS382:BM382"/>
    <mergeCell ref="BO382:CI382"/>
    <mergeCell ref="AS403:BM403"/>
    <mergeCell ref="BO403:CI403"/>
    <mergeCell ref="AS404:BM404"/>
    <mergeCell ref="BO404:CI404"/>
    <mergeCell ref="AS405:BM405"/>
    <mergeCell ref="BO405:CI405"/>
    <mergeCell ref="AS410:BM410"/>
    <mergeCell ref="BO410:CI410"/>
    <mergeCell ref="AS406:BM406"/>
    <mergeCell ref="BO406:CI406"/>
    <mergeCell ref="AS407:BM407"/>
    <mergeCell ref="BO407:CI407"/>
    <mergeCell ref="AS408:BM408"/>
    <mergeCell ref="BO408:CI408"/>
    <mergeCell ref="AS409:BM409"/>
    <mergeCell ref="BO409:CI409"/>
    <mergeCell ref="AS391:BM391"/>
    <mergeCell ref="BO391:CI391"/>
    <mergeCell ref="AS395:BM395"/>
    <mergeCell ref="BO395:CI395"/>
    <mergeCell ref="AS396:BM396"/>
    <mergeCell ref="BO396:CI396"/>
    <mergeCell ref="AS397:BM397"/>
    <mergeCell ref="BO397:CI397"/>
    <mergeCell ref="AS398:BM398"/>
    <mergeCell ref="BO398:CI398"/>
    <mergeCell ref="AS399:BM399"/>
    <mergeCell ref="BO399:CI399"/>
    <mergeCell ref="AS400:BM400"/>
    <mergeCell ref="BO400:CI400"/>
    <mergeCell ref="AS402:BM402"/>
    <mergeCell ref="BO402:CI402"/>
    <mergeCell ref="AS421:BM421"/>
    <mergeCell ref="BO421:CI421"/>
    <mergeCell ref="AS422:BM422"/>
    <mergeCell ref="BO422:CI422"/>
    <mergeCell ref="AS435:BM435"/>
    <mergeCell ref="BO435:CI435"/>
    <mergeCell ref="AS439:BM439"/>
    <mergeCell ref="BO439:CI439"/>
    <mergeCell ref="AS412:BM412"/>
    <mergeCell ref="BO412:CI412"/>
    <mergeCell ref="AS414:BM414"/>
    <mergeCell ref="BO414:CI414"/>
    <mergeCell ref="AS413:BM413"/>
    <mergeCell ref="BO413:CI413"/>
    <mergeCell ref="AS415:BM415"/>
    <mergeCell ref="BO415:CI415"/>
    <mergeCell ref="AS416:BM416"/>
    <mergeCell ref="BO416:CI416"/>
    <mergeCell ref="AS417:BM417"/>
    <mergeCell ref="BO417:CI417"/>
    <mergeCell ref="AS418:BM418"/>
    <mergeCell ref="BO418:CI418"/>
    <mergeCell ref="AS419:BM419"/>
    <mergeCell ref="BO419:CI419"/>
    <mergeCell ref="AS424:BM424"/>
    <mergeCell ref="BO424:CI424"/>
    <mergeCell ref="AS585:BM585"/>
    <mergeCell ref="BO585:CI585"/>
    <mergeCell ref="AS440:BM440"/>
    <mergeCell ref="BO440:CI440"/>
    <mergeCell ref="AS441:BM441"/>
    <mergeCell ref="BO441:CI441"/>
    <mergeCell ref="AS442:BM442"/>
    <mergeCell ref="BO442:CI442"/>
    <mergeCell ref="AS443:BM443"/>
    <mergeCell ref="BO443:CI443"/>
    <mergeCell ref="AS444:BM444"/>
    <mergeCell ref="BO444:CI444"/>
    <mergeCell ref="AS445:BM445"/>
    <mergeCell ref="BO445:CI445"/>
    <mergeCell ref="AS446:BM446"/>
    <mergeCell ref="BO446:CI446"/>
    <mergeCell ref="AS470:BM470"/>
    <mergeCell ref="BO470:CI470"/>
    <mergeCell ref="AG575:CG575"/>
    <mergeCell ref="AG574:CG574"/>
    <mergeCell ref="AG576:CG576"/>
    <mergeCell ref="AG577:CG577"/>
    <mergeCell ref="AG578:CG578"/>
    <mergeCell ref="AG579:CG579"/>
    <mergeCell ref="AS465:BM465"/>
    <mergeCell ref="BO465:CI465"/>
    <mergeCell ref="AS458:BM458"/>
    <mergeCell ref="BO458:CI458"/>
    <mergeCell ref="AS459:BM459"/>
    <mergeCell ref="BO459:CI459"/>
    <mergeCell ref="AS460:BM460"/>
    <mergeCell ref="BO460:CI460"/>
    <mergeCell ref="AS586:BM586"/>
    <mergeCell ref="BO586:CI586"/>
    <mergeCell ref="B588:CI588"/>
    <mergeCell ref="B475:CI475"/>
    <mergeCell ref="B476:CI476"/>
    <mergeCell ref="B477:CI477"/>
    <mergeCell ref="B478:CI478"/>
    <mergeCell ref="B479:CI479"/>
    <mergeCell ref="B480:CI480"/>
    <mergeCell ref="B481:CI481"/>
    <mergeCell ref="B482:CI482"/>
    <mergeCell ref="B484:CI484"/>
    <mergeCell ref="B485:CI485"/>
    <mergeCell ref="B486:CI486"/>
    <mergeCell ref="B487:CI487"/>
    <mergeCell ref="B489:CI489"/>
    <mergeCell ref="B490:CI490"/>
    <mergeCell ref="B491:CI491"/>
    <mergeCell ref="B492:CI492"/>
    <mergeCell ref="B493:CI493"/>
    <mergeCell ref="B504:CI504"/>
    <mergeCell ref="B505:CI505"/>
    <mergeCell ref="B506:CI506"/>
    <mergeCell ref="B507:CI507"/>
    <mergeCell ref="B508:CI508"/>
    <mergeCell ref="B509:CI509"/>
    <mergeCell ref="B555:CI555"/>
    <mergeCell ref="B559:CI559"/>
    <mergeCell ref="B581:CI581"/>
    <mergeCell ref="AS582:BM582"/>
    <mergeCell ref="BO582:CI582"/>
    <mergeCell ref="AS583:BM583"/>
    <mergeCell ref="AS461:BM461"/>
    <mergeCell ref="BO461:CI461"/>
    <mergeCell ref="AS425:BM425"/>
    <mergeCell ref="BO425:CI425"/>
    <mergeCell ref="AS426:BM426"/>
    <mergeCell ref="BO426:CI426"/>
    <mergeCell ref="AS427:BM427"/>
    <mergeCell ref="BO427:CI427"/>
    <mergeCell ref="AS428:BM428"/>
    <mergeCell ref="I311:AA311"/>
    <mergeCell ref="BO464:CI464"/>
    <mergeCell ref="AS462:BM462"/>
    <mergeCell ref="B461:AQ461"/>
    <mergeCell ref="AS447:BM447"/>
    <mergeCell ref="BO447:CI447"/>
    <mergeCell ref="AS448:BM448"/>
    <mergeCell ref="BO448:CI448"/>
    <mergeCell ref="AS449:BM449"/>
    <mergeCell ref="BO449:CI449"/>
    <mergeCell ref="AS450:BM450"/>
    <mergeCell ref="BO450:CI450"/>
    <mergeCell ref="AS451:BM451"/>
    <mergeCell ref="BO451:CI451"/>
    <mergeCell ref="AS452:BM452"/>
    <mergeCell ref="BO452:CI452"/>
    <mergeCell ref="AS453:BM453"/>
    <mergeCell ref="BO453:CI453"/>
    <mergeCell ref="AS454:BM454"/>
    <mergeCell ref="BO454:CI454"/>
    <mergeCell ref="BO428:CI428"/>
    <mergeCell ref="AS420:BM420"/>
    <mergeCell ref="BO420:CI420"/>
    <mergeCell ref="BQ313:CI313"/>
    <mergeCell ref="I314:AA314"/>
    <mergeCell ref="AC314:AU314"/>
    <mergeCell ref="AW314:BO314"/>
    <mergeCell ref="BQ314:CI314"/>
    <mergeCell ref="I315:AA315"/>
    <mergeCell ref="AC315:AU315"/>
    <mergeCell ref="AT307:BG307"/>
    <mergeCell ref="BH307:BU307"/>
    <mergeCell ref="BV307:CI307"/>
    <mergeCell ref="B210:CI210"/>
    <mergeCell ref="AS456:BM456"/>
    <mergeCell ref="BO456:CI456"/>
    <mergeCell ref="AS457:BM457"/>
    <mergeCell ref="BO457:CI457"/>
    <mergeCell ref="BO462:CI462"/>
    <mergeCell ref="B459:AQ459"/>
    <mergeCell ref="B441:AK441"/>
    <mergeCell ref="AS436:BM436"/>
    <mergeCell ref="BO436:CI436"/>
    <mergeCell ref="AS429:BM429"/>
    <mergeCell ref="BO429:CI429"/>
    <mergeCell ref="AS430:BM430"/>
    <mergeCell ref="BO430:CI430"/>
    <mergeCell ref="AS432:BM432"/>
    <mergeCell ref="BO432:CI432"/>
    <mergeCell ref="AS433:BM433"/>
    <mergeCell ref="BO433:CI433"/>
    <mergeCell ref="AS434:BM434"/>
    <mergeCell ref="BO434:CI434"/>
    <mergeCell ref="AS438:BM438"/>
    <mergeCell ref="BO438:CI438"/>
    <mergeCell ref="C108:R108"/>
    <mergeCell ref="T108:AI108"/>
    <mergeCell ref="AK108:AZ108"/>
    <mergeCell ref="BB108:BQ108"/>
    <mergeCell ref="BS108:CI108"/>
    <mergeCell ref="C113:R113"/>
    <mergeCell ref="T113:AI113"/>
    <mergeCell ref="AK113:AZ113"/>
    <mergeCell ref="BB113:BQ113"/>
    <mergeCell ref="BV304:CI304"/>
    <mergeCell ref="K259:Z259"/>
    <mergeCell ref="AB259:AQ259"/>
    <mergeCell ref="AS259:BM259"/>
    <mergeCell ref="BO259:CI259"/>
    <mergeCell ref="K260:Z260"/>
    <mergeCell ref="AB260:AQ260"/>
    <mergeCell ref="AS260:BM260"/>
    <mergeCell ref="BO260:CI260"/>
    <mergeCell ref="AC278:AU278"/>
    <mergeCell ref="AW278:BO278"/>
    <mergeCell ref="BQ278:CI278"/>
    <mergeCell ref="BS266:CI266"/>
    <mergeCell ref="BS267:CI267"/>
    <mergeCell ref="C268:R268"/>
    <mergeCell ref="T268:AI268"/>
    <mergeCell ref="AK268:AZ268"/>
    <mergeCell ref="BB268:BQ268"/>
    <mergeCell ref="BS268:CI268"/>
    <mergeCell ref="AK270:AZ270"/>
    <mergeCell ref="BB270:BQ270"/>
    <mergeCell ref="BS270:CI270"/>
    <mergeCell ref="C303:P303"/>
    <mergeCell ref="I318:AA318"/>
    <mergeCell ref="AC318:AU318"/>
    <mergeCell ref="AW318:BO318"/>
    <mergeCell ref="BQ318:CI318"/>
    <mergeCell ref="AW315:BO315"/>
    <mergeCell ref="BQ315:CI315"/>
    <mergeCell ref="BH303:BU303"/>
    <mergeCell ref="BV303:CI303"/>
    <mergeCell ref="I274:AA274"/>
    <mergeCell ref="I275:AA275"/>
    <mergeCell ref="I280:AA280"/>
    <mergeCell ref="AC280:AU280"/>
    <mergeCell ref="I283:AA283"/>
    <mergeCell ref="AC283:AU283"/>
    <mergeCell ref="Q307:AD307"/>
    <mergeCell ref="AE307:AR307"/>
    <mergeCell ref="C300:AR300"/>
    <mergeCell ref="C301:P301"/>
    <mergeCell ref="Q301:AD301"/>
    <mergeCell ref="AE301:AR301"/>
    <mergeCell ref="AC316:AU316"/>
    <mergeCell ref="AW316:BO316"/>
    <mergeCell ref="BQ316:CI316"/>
    <mergeCell ref="AT304:BG304"/>
    <mergeCell ref="BH304:BU304"/>
    <mergeCell ref="AW311:BO311"/>
    <mergeCell ref="BQ311:CI311"/>
    <mergeCell ref="I310:AU310"/>
    <mergeCell ref="AW310:CI310"/>
    <mergeCell ref="I313:AA313"/>
    <mergeCell ref="AC313:AU313"/>
    <mergeCell ref="AW313:BO313"/>
    <mergeCell ref="B517:H517"/>
    <mergeCell ref="I517:AA517"/>
    <mergeCell ref="AC517:AU517"/>
    <mergeCell ref="AW517:BO517"/>
    <mergeCell ref="BQ517:CI517"/>
    <mergeCell ref="B518:H518"/>
    <mergeCell ref="BO583:CI583"/>
    <mergeCell ref="AS584:BM584"/>
    <mergeCell ref="BO584:CI584"/>
    <mergeCell ref="K254:Z254"/>
    <mergeCell ref="K255:Z255"/>
    <mergeCell ref="AB255:AQ255"/>
    <mergeCell ref="AS255:BM255"/>
    <mergeCell ref="BO255:CI255"/>
    <mergeCell ref="K256:Z256"/>
    <mergeCell ref="AB256:AQ256"/>
    <mergeCell ref="AS256:BM256"/>
    <mergeCell ref="BO256:CI256"/>
    <mergeCell ref="K257:Z257"/>
    <mergeCell ref="AB257:AQ257"/>
    <mergeCell ref="AS257:BM257"/>
    <mergeCell ref="BO257:CI257"/>
    <mergeCell ref="K258:Z258"/>
    <mergeCell ref="AB258:AQ258"/>
    <mergeCell ref="I518:AA518"/>
    <mergeCell ref="AC518:AU518"/>
    <mergeCell ref="AW518:BO518"/>
    <mergeCell ref="BQ518:CI518"/>
    <mergeCell ref="BQ541:CI541"/>
    <mergeCell ref="AW543:BO543"/>
    <mergeCell ref="BQ543:CI543"/>
    <mergeCell ref="B320:H320"/>
    <mergeCell ref="B510:CI510"/>
    <mergeCell ref="B512:CI512"/>
    <mergeCell ref="I513:AA513"/>
    <mergeCell ref="AC513:AU513"/>
    <mergeCell ref="AW513:BO513"/>
    <mergeCell ref="BQ513:CI513"/>
    <mergeCell ref="B514:H514"/>
    <mergeCell ref="I514:AA514"/>
    <mergeCell ref="AC514:AU514"/>
    <mergeCell ref="AW514:BO514"/>
    <mergeCell ref="BQ514:CI514"/>
    <mergeCell ref="B515:H515"/>
    <mergeCell ref="I515:AA515"/>
    <mergeCell ref="AC515:AU515"/>
    <mergeCell ref="AW515:BO515"/>
    <mergeCell ref="BQ515:CI515"/>
    <mergeCell ref="B516:H516"/>
    <mergeCell ref="I516:AA516"/>
    <mergeCell ref="AC516:AU516"/>
    <mergeCell ref="AW516:BO516"/>
    <mergeCell ref="BQ516:CI516"/>
    <mergeCell ref="B523:H523"/>
    <mergeCell ref="B524:H524"/>
    <mergeCell ref="I523:AA523"/>
    <mergeCell ref="AC523:AU523"/>
    <mergeCell ref="AW523:BO523"/>
    <mergeCell ref="BQ523:CI523"/>
    <mergeCell ref="I524:AA524"/>
    <mergeCell ref="AC524:AU524"/>
    <mergeCell ref="AW524:BO524"/>
    <mergeCell ref="BQ524:CI524"/>
    <mergeCell ref="B519:H519"/>
    <mergeCell ref="I519:AA519"/>
    <mergeCell ref="AC519:AU519"/>
    <mergeCell ref="AW519:BO519"/>
    <mergeCell ref="BQ519:CI519"/>
    <mergeCell ref="B520:H520"/>
    <mergeCell ref="I520:AA520"/>
    <mergeCell ref="AC520:AU520"/>
    <mergeCell ref="AW520:BO520"/>
    <mergeCell ref="BQ520:CI520"/>
    <mergeCell ref="B521:H521"/>
    <mergeCell ref="I521:AA521"/>
    <mergeCell ref="AC521:AU521"/>
    <mergeCell ref="AW521:BO521"/>
    <mergeCell ref="BQ521:CI521"/>
    <mergeCell ref="B522:H522"/>
    <mergeCell ref="I522:AA522"/>
    <mergeCell ref="AC522:AU522"/>
    <mergeCell ref="AW522:BO522"/>
    <mergeCell ref="BQ522:CI522"/>
    <mergeCell ref="B525:H525"/>
    <mergeCell ref="I525:AA525"/>
    <mergeCell ref="AC525:AU525"/>
    <mergeCell ref="AW525:BO525"/>
    <mergeCell ref="BQ525:CI525"/>
    <mergeCell ref="B527:CI527"/>
    <mergeCell ref="B528:CI528"/>
    <mergeCell ref="B532:CI532"/>
    <mergeCell ref="B533:CI533"/>
    <mergeCell ref="B534:CI534"/>
    <mergeCell ref="B535:CI535"/>
    <mergeCell ref="I537:AA537"/>
    <mergeCell ref="AC537:AU537"/>
    <mergeCell ref="AW537:BO537"/>
    <mergeCell ref="BQ537:CI537"/>
    <mergeCell ref="B538:H538"/>
    <mergeCell ref="I538:AA538"/>
    <mergeCell ref="AC538:AU538"/>
    <mergeCell ref="AW538:BO538"/>
    <mergeCell ref="BQ538:CI538"/>
    <mergeCell ref="I536:AU536"/>
    <mergeCell ref="AW536:CI536"/>
    <mergeCell ref="B543:H543"/>
    <mergeCell ref="B544:H544"/>
    <mergeCell ref="I544:AA544"/>
    <mergeCell ref="AC544:AU544"/>
    <mergeCell ref="AW544:BO544"/>
    <mergeCell ref="BQ544:CI544"/>
    <mergeCell ref="B545:H545"/>
    <mergeCell ref="I545:AA545"/>
    <mergeCell ref="AC545:AU545"/>
    <mergeCell ref="AW545:BO545"/>
    <mergeCell ref="BQ545:CI545"/>
    <mergeCell ref="B539:H539"/>
    <mergeCell ref="I539:AA539"/>
    <mergeCell ref="AC539:AU539"/>
    <mergeCell ref="AW539:BO539"/>
    <mergeCell ref="BQ539:CI539"/>
    <mergeCell ref="B540:H540"/>
    <mergeCell ref="I540:AA540"/>
    <mergeCell ref="AC540:AU540"/>
    <mergeCell ref="AW540:BO540"/>
    <mergeCell ref="BQ540:CI540"/>
    <mergeCell ref="B541:H541"/>
    <mergeCell ref="I541:AA541"/>
    <mergeCell ref="AC541:AU541"/>
    <mergeCell ref="AW541:BO541"/>
    <mergeCell ref="B590:CI590"/>
    <mergeCell ref="B592:CI592"/>
    <mergeCell ref="B596:CI596"/>
    <mergeCell ref="B597:CI597"/>
    <mergeCell ref="B503:CI503"/>
    <mergeCell ref="B546:H546"/>
    <mergeCell ref="I546:AA546"/>
    <mergeCell ref="AC546:AU546"/>
    <mergeCell ref="AW546:BO546"/>
    <mergeCell ref="BQ546:CI546"/>
    <mergeCell ref="B547:H547"/>
    <mergeCell ref="I547:AA547"/>
    <mergeCell ref="AC547:AU547"/>
    <mergeCell ref="AW547:BO547"/>
    <mergeCell ref="BQ547:CI547"/>
    <mergeCell ref="B548:H548"/>
    <mergeCell ref="I548:AA548"/>
    <mergeCell ref="AC548:AU548"/>
    <mergeCell ref="AW548:BO548"/>
    <mergeCell ref="BQ548:CI548"/>
    <mergeCell ref="B549:H549"/>
    <mergeCell ref="I549:AA549"/>
    <mergeCell ref="AC549:AU549"/>
    <mergeCell ref="AW549:BO549"/>
    <mergeCell ref="BQ549:CI549"/>
    <mergeCell ref="B542:H542"/>
    <mergeCell ref="I542:AA542"/>
    <mergeCell ref="AC542:AU542"/>
    <mergeCell ref="AW542:BO542"/>
    <mergeCell ref="BQ542:CI542"/>
    <mergeCell ref="I543:AA543"/>
    <mergeCell ref="AC543:AU543"/>
  </mergeCells>
  <pageMargins left="1.34" right="0.7" top="0.37" bottom="0.63" header="0.37" footer="0.4"/>
  <pageSetup paperSize="9" firstPageNumber="16" orientation="portrait" useFirstPageNumber="1" r:id="rId1"/>
  <headerFooter>
    <oddFooter>&amp;C&amp;P</oddFooter>
  </headerFooter>
  <rowBreaks count="4" manualBreakCount="4">
    <brk id="322" max="86" man="1"/>
    <brk id="324" max="86" man="1"/>
    <brk id="350" max="86" man="1"/>
    <brk id="354" max="86" man="1"/>
  </rowBreaks>
</worksheet>
</file>

<file path=xl/worksheets/sheet5.xml><?xml version="1.0" encoding="utf-8"?>
<worksheet xmlns="http://schemas.openxmlformats.org/spreadsheetml/2006/main" xmlns:r="http://schemas.openxmlformats.org/officeDocument/2006/relationships">
  <dimension ref="A1:S59"/>
  <sheetViews>
    <sheetView view="pageBreakPreview" zoomScaleSheetLayoutView="100" workbookViewId="0"/>
  </sheetViews>
  <sheetFormatPr defaultRowHeight="12.75" outlineLevelRow="1"/>
  <cols>
    <col min="1" max="1" width="6.140625" style="182" customWidth="1"/>
    <col min="2" max="2" width="26.42578125" style="182" customWidth="1"/>
    <col min="3" max="4" width="14.7109375" style="182" customWidth="1"/>
    <col min="5" max="5" width="1.5703125" style="182" customWidth="1"/>
    <col min="6" max="6" width="14.7109375" style="182" customWidth="1"/>
    <col min="7" max="7" width="1.5703125" style="182" customWidth="1"/>
    <col min="8" max="8" width="14.7109375" style="182" customWidth="1"/>
    <col min="9" max="9" width="1.5703125" style="182" customWidth="1"/>
    <col min="10" max="10" width="14.7109375" style="182" customWidth="1"/>
    <col min="11" max="11" width="1.5703125" style="182" customWidth="1"/>
    <col min="12" max="12" width="14.7109375" style="182" customWidth="1"/>
    <col min="13" max="13" width="1.5703125" style="182" customWidth="1"/>
    <col min="14" max="14" width="14.7109375" style="181" customWidth="1"/>
    <col min="15" max="15" width="14.7109375" style="182" customWidth="1"/>
    <col min="16" max="16" width="1" style="182" customWidth="1"/>
    <col min="17" max="17" width="5.7109375" style="182" hidden="1" customWidth="1"/>
    <col min="18" max="18" width="5.5703125" style="182" hidden="1" customWidth="1"/>
    <col min="19" max="19" width="5.7109375" style="182" hidden="1" customWidth="1"/>
    <col min="20" max="16384" width="9.140625" style="182"/>
  </cols>
  <sheetData>
    <row r="1" spans="1:19">
      <c r="A1" s="179" t="s">
        <v>402</v>
      </c>
    </row>
    <row r="2" spans="1:19">
      <c r="A2" s="182" t="s">
        <v>403</v>
      </c>
    </row>
    <row r="3" spans="1:19" hidden="1">
      <c r="A3" s="182" t="s">
        <v>690</v>
      </c>
    </row>
    <row r="4" spans="1:19">
      <c r="A4" s="182" t="s">
        <v>678</v>
      </c>
    </row>
    <row r="5" spans="1:19">
      <c r="A5" s="407" t="s">
        <v>652</v>
      </c>
      <c r="B5" s="408"/>
      <c r="C5" s="408"/>
      <c r="D5" s="408"/>
      <c r="E5" s="408"/>
      <c r="F5" s="408"/>
      <c r="G5" s="408"/>
      <c r="H5" s="408"/>
      <c r="I5" s="408"/>
      <c r="J5" s="408"/>
      <c r="K5" s="408"/>
      <c r="L5" s="408"/>
      <c r="M5" s="408"/>
      <c r="N5" s="409"/>
      <c r="O5" s="408"/>
    </row>
    <row r="7" spans="1:19">
      <c r="A7" s="179" t="s">
        <v>135</v>
      </c>
      <c r="B7" s="179" t="s">
        <v>437</v>
      </c>
    </row>
    <row r="8" spans="1:19" ht="18" customHeight="1">
      <c r="C8" s="566" t="s">
        <v>645</v>
      </c>
      <c r="D8" s="566"/>
      <c r="F8" s="566" t="s">
        <v>360</v>
      </c>
      <c r="G8" s="566"/>
      <c r="H8" s="566"/>
      <c r="I8" s="566"/>
      <c r="J8" s="566"/>
      <c r="K8" s="566"/>
      <c r="L8" s="566"/>
      <c r="N8" s="566" t="s">
        <v>646</v>
      </c>
      <c r="O8" s="566"/>
    </row>
    <row r="9" spans="1:19" ht="18" customHeight="1">
      <c r="B9" s="414" t="s">
        <v>276</v>
      </c>
      <c r="C9" s="437" t="s">
        <v>359</v>
      </c>
      <c r="D9" s="437" t="s">
        <v>358</v>
      </c>
      <c r="E9" s="479"/>
      <c r="F9" s="437" t="s">
        <v>261</v>
      </c>
      <c r="G9" s="479"/>
      <c r="H9" s="437" t="s">
        <v>262</v>
      </c>
      <c r="I9" s="479"/>
      <c r="J9" s="437" t="s">
        <v>482</v>
      </c>
      <c r="K9" s="479"/>
      <c r="L9" s="437" t="s">
        <v>483</v>
      </c>
      <c r="M9" s="479"/>
      <c r="N9" s="437" t="s">
        <v>359</v>
      </c>
      <c r="O9" s="437" t="s">
        <v>358</v>
      </c>
    </row>
    <row r="10" spans="1:19" ht="18" customHeight="1">
      <c r="B10" s="193" t="s">
        <v>213</v>
      </c>
      <c r="C10" s="410">
        <v>7786520591.6399994</v>
      </c>
      <c r="D10" s="410">
        <v>9118720578</v>
      </c>
      <c r="E10" s="410"/>
      <c r="F10" s="410">
        <v>2116585730</v>
      </c>
      <c r="G10" s="410"/>
      <c r="H10" s="410">
        <v>1872318156</v>
      </c>
      <c r="I10" s="410"/>
      <c r="J10" s="410">
        <v>-15113772</v>
      </c>
      <c r="K10" s="410"/>
      <c r="L10" s="410">
        <v>3479640202</v>
      </c>
      <c r="M10" s="410"/>
      <c r="N10" s="411">
        <v>4132677714</v>
      </c>
      <c r="O10" s="410">
        <v>8823617071.5799999</v>
      </c>
    </row>
    <row r="11" spans="1:19" ht="18" customHeight="1">
      <c r="B11" s="193" t="s">
        <v>14</v>
      </c>
      <c r="C11" s="410">
        <v>0</v>
      </c>
      <c r="D11" s="410">
        <v>0</v>
      </c>
      <c r="E11" s="410"/>
      <c r="F11" s="410">
        <v>168018027</v>
      </c>
      <c r="G11" s="410"/>
      <c r="H11" s="410">
        <v>168018027</v>
      </c>
      <c r="I11" s="410"/>
      <c r="J11" s="410">
        <v>0</v>
      </c>
      <c r="K11" s="410"/>
      <c r="L11" s="410">
        <v>0</v>
      </c>
      <c r="M11" s="410"/>
      <c r="N11" s="411">
        <v>0</v>
      </c>
      <c r="O11" s="410">
        <v>0</v>
      </c>
    </row>
    <row r="12" spans="1:19" ht="18" hidden="1" customHeight="1">
      <c r="B12" s="193" t="s">
        <v>15</v>
      </c>
      <c r="C12" s="410">
        <v>0</v>
      </c>
      <c r="D12" s="410">
        <v>0</v>
      </c>
      <c r="E12" s="410"/>
      <c r="F12" s="410">
        <v>0</v>
      </c>
      <c r="G12" s="410"/>
      <c r="H12" s="410">
        <v>0</v>
      </c>
      <c r="I12" s="410"/>
      <c r="J12" s="410">
        <v>0</v>
      </c>
      <c r="K12" s="410"/>
      <c r="L12" s="410">
        <v>0</v>
      </c>
      <c r="M12" s="410"/>
      <c r="N12" s="411">
        <v>0</v>
      </c>
      <c r="O12" s="410">
        <v>0</v>
      </c>
    </row>
    <row r="13" spans="1:19" ht="18" customHeight="1">
      <c r="B13" s="193" t="s">
        <v>16</v>
      </c>
      <c r="C13" s="410">
        <v>0</v>
      </c>
      <c r="D13" s="410">
        <v>0</v>
      </c>
      <c r="E13" s="410"/>
      <c r="F13" s="410">
        <v>102219269</v>
      </c>
      <c r="G13" s="410"/>
      <c r="H13" s="410">
        <v>102219269</v>
      </c>
      <c r="I13" s="410"/>
      <c r="J13" s="410">
        <v>0</v>
      </c>
      <c r="K13" s="410"/>
      <c r="L13" s="410">
        <v>0</v>
      </c>
      <c r="M13" s="410"/>
      <c r="N13" s="411">
        <v>0</v>
      </c>
      <c r="O13" s="410">
        <v>0</v>
      </c>
    </row>
    <row r="14" spans="1:19" ht="18" customHeight="1">
      <c r="B14" s="193" t="s">
        <v>17</v>
      </c>
      <c r="C14" s="410">
        <v>0</v>
      </c>
      <c r="D14" s="410">
        <v>6225323315</v>
      </c>
      <c r="E14" s="410"/>
      <c r="F14" s="410">
        <v>0</v>
      </c>
      <c r="G14" s="410"/>
      <c r="H14" s="410">
        <v>543477668</v>
      </c>
      <c r="I14" s="410"/>
      <c r="J14" s="410">
        <v>0</v>
      </c>
      <c r="K14" s="410"/>
      <c r="L14" s="410">
        <v>0</v>
      </c>
      <c r="M14" s="410"/>
      <c r="N14" s="411">
        <v>0</v>
      </c>
      <c r="O14" s="410">
        <v>5681845646.5799999</v>
      </c>
      <c r="Q14" s="188" t="s">
        <v>696</v>
      </c>
      <c r="R14" s="188" t="s">
        <v>697</v>
      </c>
      <c r="S14" s="188" t="s">
        <v>698</v>
      </c>
    </row>
    <row r="15" spans="1:19" ht="18" customHeight="1">
      <c r="B15" s="193" t="s">
        <v>18</v>
      </c>
      <c r="C15" s="410">
        <v>0</v>
      </c>
      <c r="D15" s="410">
        <v>1269054298.0999999</v>
      </c>
      <c r="E15" s="410"/>
      <c r="F15" s="410">
        <v>44324836</v>
      </c>
      <c r="G15" s="410"/>
      <c r="H15" s="410">
        <v>180947575</v>
      </c>
      <c r="I15" s="410"/>
      <c r="J15" s="410">
        <v>0</v>
      </c>
      <c r="K15" s="410"/>
      <c r="L15" s="410">
        <v>0</v>
      </c>
      <c r="M15" s="410"/>
      <c r="N15" s="411">
        <v>0</v>
      </c>
      <c r="O15" s="410">
        <v>1132431558.5799999</v>
      </c>
    </row>
    <row r="16" spans="1:19" ht="18" hidden="1" customHeight="1">
      <c r="B16" s="193" t="s">
        <v>19</v>
      </c>
      <c r="C16" s="410">
        <v>0</v>
      </c>
      <c r="D16" s="410">
        <v>0</v>
      </c>
      <c r="E16" s="410"/>
      <c r="F16" s="410">
        <v>0</v>
      </c>
      <c r="G16" s="410"/>
      <c r="H16" s="410">
        <v>0</v>
      </c>
      <c r="I16" s="410"/>
      <c r="J16" s="410">
        <v>0</v>
      </c>
      <c r="K16" s="410"/>
      <c r="L16" s="410">
        <v>0</v>
      </c>
      <c r="M16" s="410"/>
      <c r="N16" s="411">
        <v>0</v>
      </c>
      <c r="O16" s="410">
        <v>0</v>
      </c>
    </row>
    <row r="17" spans="2:15" ht="18" customHeight="1">
      <c r="B17" s="193" t="s">
        <v>438</v>
      </c>
      <c r="C17" s="410">
        <v>0</v>
      </c>
      <c r="D17" s="410">
        <v>922107500.28282833</v>
      </c>
      <c r="E17" s="410"/>
      <c r="F17" s="410">
        <v>243247617.27272731</v>
      </c>
      <c r="G17" s="410"/>
      <c r="H17" s="410">
        <v>229434223</v>
      </c>
      <c r="I17" s="410"/>
      <c r="J17" s="410">
        <v>0</v>
      </c>
      <c r="K17" s="410"/>
      <c r="L17" s="410">
        <v>0</v>
      </c>
      <c r="M17" s="410"/>
      <c r="N17" s="411">
        <v>0</v>
      </c>
      <c r="O17" s="410">
        <v>935920894.58000004</v>
      </c>
    </row>
    <row r="18" spans="2:15" ht="18" hidden="1" customHeight="1">
      <c r="B18" s="193" t="s">
        <v>214</v>
      </c>
      <c r="C18" s="410">
        <v>0</v>
      </c>
      <c r="D18" s="410">
        <v>0</v>
      </c>
      <c r="E18" s="410"/>
      <c r="F18" s="410">
        <v>0</v>
      </c>
      <c r="G18" s="410"/>
      <c r="H18" s="410">
        <v>0</v>
      </c>
      <c r="I18" s="410"/>
      <c r="J18" s="410">
        <v>0</v>
      </c>
      <c r="K18" s="410"/>
      <c r="L18" s="410">
        <v>0</v>
      </c>
      <c r="M18" s="410"/>
      <c r="N18" s="411">
        <v>0</v>
      </c>
      <c r="O18" s="410">
        <v>0</v>
      </c>
    </row>
    <row r="19" spans="2:15" ht="18" customHeight="1">
      <c r="B19" s="193" t="s">
        <v>215</v>
      </c>
      <c r="C19" s="410">
        <v>0</v>
      </c>
      <c r="D19" s="410">
        <v>0</v>
      </c>
      <c r="E19" s="410"/>
      <c r="F19" s="410">
        <v>120596000</v>
      </c>
      <c r="G19" s="410"/>
      <c r="H19" s="410">
        <v>0</v>
      </c>
      <c r="I19" s="410"/>
      <c r="J19" s="410">
        <v>0</v>
      </c>
      <c r="K19" s="410"/>
      <c r="L19" s="410">
        <v>0</v>
      </c>
      <c r="M19" s="410"/>
      <c r="N19" s="411">
        <v>0</v>
      </c>
      <c r="O19" s="410">
        <v>120596000</v>
      </c>
    </row>
    <row r="20" spans="2:15" ht="18" customHeight="1">
      <c r="B20" s="193" t="s">
        <v>20</v>
      </c>
      <c r="C20" s="410">
        <v>0</v>
      </c>
      <c r="D20" s="410">
        <v>0</v>
      </c>
      <c r="E20" s="410"/>
      <c r="F20" s="410">
        <v>6000000</v>
      </c>
      <c r="G20" s="410"/>
      <c r="H20" s="410">
        <v>6000000</v>
      </c>
      <c r="I20" s="410"/>
      <c r="J20" s="410">
        <v>0</v>
      </c>
      <c r="K20" s="410"/>
      <c r="L20" s="410">
        <v>0</v>
      </c>
      <c r="M20" s="410"/>
      <c r="N20" s="411">
        <v>0</v>
      </c>
      <c r="O20" s="410">
        <v>0</v>
      </c>
    </row>
    <row r="21" spans="2:15" ht="27" customHeight="1">
      <c r="B21" s="184" t="s">
        <v>658</v>
      </c>
      <c r="C21" s="410">
        <v>16824</v>
      </c>
      <c r="D21" s="410">
        <v>3350157707.4000001</v>
      </c>
      <c r="E21" s="410"/>
      <c r="F21" s="410">
        <v>0</v>
      </c>
      <c r="G21" s="410"/>
      <c r="H21" s="410">
        <v>3000000</v>
      </c>
      <c r="I21" s="410"/>
      <c r="J21" s="410">
        <v>0</v>
      </c>
      <c r="K21" s="410"/>
      <c r="L21" s="410">
        <v>0</v>
      </c>
      <c r="M21" s="410"/>
      <c r="N21" s="411">
        <v>16824</v>
      </c>
      <c r="O21" s="410">
        <v>3347157706.5799999</v>
      </c>
    </row>
    <row r="22" spans="2:15" s="179" customFormat="1" ht="18" customHeight="1">
      <c r="B22" s="180" t="s">
        <v>263</v>
      </c>
      <c r="C22" s="412">
        <v>7786537415.6399994</v>
      </c>
      <c r="D22" s="412">
        <v>20885363398.782829</v>
      </c>
      <c r="E22" s="413"/>
      <c r="F22" s="412">
        <v>2800991479.2727275</v>
      </c>
      <c r="G22" s="413"/>
      <c r="H22" s="412">
        <v>3105414918</v>
      </c>
      <c r="I22" s="413"/>
      <c r="J22" s="412">
        <v>-15113772</v>
      </c>
      <c r="K22" s="413"/>
      <c r="L22" s="412">
        <v>3479640202</v>
      </c>
      <c r="M22" s="413"/>
      <c r="N22" s="412">
        <v>4132694538</v>
      </c>
      <c r="O22" s="412">
        <v>20041568877.480003</v>
      </c>
    </row>
    <row r="23" spans="2:15" ht="13.5" hidden="1" thickTop="1">
      <c r="C23" s="187" t="s">
        <v>264</v>
      </c>
      <c r="D23" s="187"/>
      <c r="E23" s="187"/>
      <c r="F23" s="187"/>
      <c r="G23" s="187"/>
      <c r="H23" s="187"/>
      <c r="I23" s="187"/>
      <c r="J23" s="187"/>
      <c r="K23" s="187"/>
      <c r="L23" s="187"/>
      <c r="M23" s="187"/>
      <c r="N23" s="189"/>
      <c r="O23" s="187" t="s">
        <v>264</v>
      </c>
    </row>
    <row r="24" spans="2:15" s="195" customFormat="1" hidden="1">
      <c r="B24" s="195" t="s">
        <v>257</v>
      </c>
      <c r="C24" s="197">
        <v>7786537415.6399994</v>
      </c>
      <c r="D24" s="197">
        <v>20885363398.782829</v>
      </c>
      <c r="E24" s="196"/>
      <c r="F24" s="196"/>
      <c r="G24" s="196"/>
      <c r="H24" s="196"/>
      <c r="I24" s="196"/>
      <c r="J24" s="196"/>
      <c r="K24" s="196"/>
      <c r="L24" s="196"/>
      <c r="M24" s="196"/>
      <c r="N24" s="197">
        <v>4132694538</v>
      </c>
      <c r="O24" s="197">
        <v>20041568877.480003</v>
      </c>
    </row>
    <row r="25" spans="2:15" hidden="1"/>
    <row r="26" spans="2:15" ht="13.5" hidden="1" thickBot="1">
      <c r="F26" s="182" t="s">
        <v>265</v>
      </c>
      <c r="O26" s="194">
        <v>4132677714</v>
      </c>
    </row>
    <row r="27" spans="2:15" hidden="1"/>
    <row r="28" spans="2:15" hidden="1">
      <c r="C28" s="566" t="s">
        <v>56</v>
      </c>
      <c r="D28" s="566"/>
      <c r="F28" s="566" t="s">
        <v>360</v>
      </c>
      <c r="G28" s="566"/>
      <c r="H28" s="566"/>
      <c r="I28" s="566"/>
      <c r="J28" s="566"/>
      <c r="K28" s="566"/>
      <c r="L28" s="566"/>
      <c r="N28" s="566" t="s">
        <v>279</v>
      </c>
      <c r="O28" s="566"/>
    </row>
    <row r="29" spans="2:15" hidden="1" outlineLevel="1">
      <c r="B29" s="217" t="s">
        <v>277</v>
      </c>
      <c r="C29" s="445" t="s">
        <v>358</v>
      </c>
      <c r="D29" s="287" t="s">
        <v>359</v>
      </c>
      <c r="E29" s="179"/>
      <c r="F29" s="445" t="s">
        <v>261</v>
      </c>
      <c r="G29" s="179"/>
      <c r="H29" s="445" t="s">
        <v>262</v>
      </c>
      <c r="I29" s="179"/>
      <c r="J29" s="445" t="s">
        <v>262</v>
      </c>
      <c r="K29" s="179"/>
      <c r="L29" s="445" t="s">
        <v>262</v>
      </c>
      <c r="M29" s="179"/>
      <c r="N29" s="445" t="s">
        <v>358</v>
      </c>
      <c r="O29" s="287" t="s">
        <v>359</v>
      </c>
    </row>
    <row r="30" spans="2:15" hidden="1" outlineLevel="1">
      <c r="B30" s="193" t="s">
        <v>213</v>
      </c>
      <c r="C30" s="183">
        <v>0</v>
      </c>
      <c r="D30" s="183">
        <v>0</v>
      </c>
      <c r="E30" s="183"/>
      <c r="F30" s="183">
        <v>0</v>
      </c>
      <c r="G30" s="183"/>
      <c r="H30" s="183">
        <v>0</v>
      </c>
      <c r="I30" s="183"/>
      <c r="J30" s="183">
        <v>0</v>
      </c>
      <c r="K30" s="183"/>
      <c r="L30" s="183">
        <v>0</v>
      </c>
      <c r="M30" s="183"/>
      <c r="N30" s="316">
        <v>0</v>
      </c>
      <c r="O30" s="183">
        <v>0</v>
      </c>
    </row>
    <row r="31" spans="2:15" hidden="1" outlineLevel="1">
      <c r="B31" s="193" t="s">
        <v>14</v>
      </c>
      <c r="C31" s="183">
        <v>0</v>
      </c>
      <c r="D31" s="183">
        <v>0</v>
      </c>
      <c r="E31" s="183"/>
      <c r="F31" s="183">
        <v>0</v>
      </c>
      <c r="G31" s="183"/>
      <c r="H31" s="183">
        <v>0</v>
      </c>
      <c r="I31" s="183"/>
      <c r="J31" s="183">
        <v>0</v>
      </c>
      <c r="K31" s="183"/>
      <c r="L31" s="183">
        <v>0</v>
      </c>
      <c r="M31" s="183"/>
      <c r="N31" s="316">
        <v>0</v>
      </c>
      <c r="O31" s="183">
        <v>0</v>
      </c>
    </row>
    <row r="32" spans="2:15" hidden="1" outlineLevel="1">
      <c r="B32" s="193" t="s">
        <v>15</v>
      </c>
      <c r="C32" s="183">
        <v>0</v>
      </c>
      <c r="D32" s="183">
        <v>0</v>
      </c>
      <c r="E32" s="183"/>
      <c r="F32" s="183">
        <v>0</v>
      </c>
      <c r="G32" s="183"/>
      <c r="H32" s="183">
        <v>0</v>
      </c>
      <c r="I32" s="183"/>
      <c r="J32" s="183">
        <v>0</v>
      </c>
      <c r="K32" s="183"/>
      <c r="L32" s="183">
        <v>0</v>
      </c>
      <c r="M32" s="183"/>
      <c r="N32" s="316">
        <v>0</v>
      </c>
      <c r="O32" s="183">
        <v>0</v>
      </c>
    </row>
    <row r="33" spans="2:15" hidden="1" outlineLevel="1">
      <c r="B33" s="193" t="s">
        <v>16</v>
      </c>
      <c r="C33" s="183">
        <v>0</v>
      </c>
      <c r="D33" s="183">
        <v>0</v>
      </c>
      <c r="E33" s="183"/>
      <c r="F33" s="183">
        <v>0</v>
      </c>
      <c r="G33" s="183"/>
      <c r="H33" s="183">
        <v>0</v>
      </c>
      <c r="I33" s="183"/>
      <c r="J33" s="183">
        <v>0</v>
      </c>
      <c r="K33" s="183"/>
      <c r="L33" s="183">
        <v>0</v>
      </c>
      <c r="M33" s="183"/>
      <c r="N33" s="316">
        <v>0</v>
      </c>
      <c r="O33" s="183">
        <v>0</v>
      </c>
    </row>
    <row r="34" spans="2:15" hidden="1" outlineLevel="1">
      <c r="B34" s="193" t="s">
        <v>17</v>
      </c>
      <c r="C34" s="183">
        <v>0</v>
      </c>
      <c r="D34" s="183">
        <v>0</v>
      </c>
      <c r="E34" s="183"/>
      <c r="F34" s="183">
        <v>0</v>
      </c>
      <c r="G34" s="183"/>
      <c r="H34" s="183">
        <v>0</v>
      </c>
      <c r="I34" s="183"/>
      <c r="J34" s="183">
        <v>0</v>
      </c>
      <c r="K34" s="183"/>
      <c r="L34" s="183">
        <v>0</v>
      </c>
      <c r="M34" s="183"/>
      <c r="N34" s="316">
        <v>0</v>
      </c>
      <c r="O34" s="183">
        <v>0</v>
      </c>
    </row>
    <row r="35" spans="2:15" hidden="1" outlineLevel="1">
      <c r="B35" s="193" t="s">
        <v>18</v>
      </c>
      <c r="C35" s="183">
        <v>0</v>
      </c>
      <c r="D35" s="183">
        <v>0</v>
      </c>
      <c r="E35" s="183"/>
      <c r="F35" s="183">
        <v>0</v>
      </c>
      <c r="G35" s="183"/>
      <c r="H35" s="183">
        <v>0</v>
      </c>
      <c r="I35" s="183"/>
      <c r="J35" s="183">
        <v>0</v>
      </c>
      <c r="K35" s="183"/>
      <c r="L35" s="183">
        <v>0</v>
      </c>
      <c r="M35" s="183"/>
      <c r="N35" s="316">
        <v>0</v>
      </c>
      <c r="O35" s="183">
        <v>0</v>
      </c>
    </row>
    <row r="36" spans="2:15" hidden="1" outlineLevel="1">
      <c r="B36" s="193" t="s">
        <v>19</v>
      </c>
      <c r="C36" s="183">
        <v>0</v>
      </c>
      <c r="D36" s="183">
        <v>0</v>
      </c>
      <c r="E36" s="183"/>
      <c r="F36" s="183">
        <v>0</v>
      </c>
      <c r="G36" s="183"/>
      <c r="H36" s="183">
        <v>0</v>
      </c>
      <c r="I36" s="183"/>
      <c r="J36" s="183">
        <v>0</v>
      </c>
      <c r="K36" s="183"/>
      <c r="L36" s="183">
        <v>0</v>
      </c>
      <c r="M36" s="183"/>
      <c r="N36" s="316">
        <v>0</v>
      </c>
      <c r="O36" s="183">
        <v>0</v>
      </c>
    </row>
    <row r="37" spans="2:15" hidden="1" outlineLevel="1">
      <c r="B37" s="193" t="s">
        <v>214</v>
      </c>
      <c r="C37" s="183">
        <v>0</v>
      </c>
      <c r="D37" s="183">
        <v>0</v>
      </c>
      <c r="E37" s="183"/>
      <c r="F37" s="183">
        <v>0</v>
      </c>
      <c r="G37" s="183"/>
      <c r="H37" s="183">
        <v>0</v>
      </c>
      <c r="I37" s="183"/>
      <c r="J37" s="183">
        <v>0</v>
      </c>
      <c r="K37" s="183"/>
      <c r="L37" s="183">
        <v>0</v>
      </c>
      <c r="M37" s="183"/>
      <c r="N37" s="316">
        <v>0</v>
      </c>
      <c r="O37" s="183">
        <v>0</v>
      </c>
    </row>
    <row r="38" spans="2:15" hidden="1" outlineLevel="1">
      <c r="B38" s="193" t="s">
        <v>215</v>
      </c>
      <c r="C38" s="183">
        <v>0</v>
      </c>
      <c r="D38" s="183">
        <v>0</v>
      </c>
      <c r="E38" s="183"/>
      <c r="F38" s="183">
        <v>0</v>
      </c>
      <c r="G38" s="183"/>
      <c r="H38" s="183">
        <v>0</v>
      </c>
      <c r="I38" s="183"/>
      <c r="J38" s="183">
        <v>0</v>
      </c>
      <c r="K38" s="183"/>
      <c r="L38" s="183">
        <v>0</v>
      </c>
      <c r="M38" s="183"/>
      <c r="N38" s="316">
        <v>0</v>
      </c>
      <c r="O38" s="183">
        <v>0</v>
      </c>
    </row>
    <row r="39" spans="2:15" hidden="1" outlineLevel="1">
      <c r="B39" s="193" t="s">
        <v>20</v>
      </c>
      <c r="C39" s="183">
        <v>0</v>
      </c>
      <c r="D39" s="183">
        <v>0</v>
      </c>
      <c r="E39" s="183"/>
      <c r="F39" s="183">
        <v>0</v>
      </c>
      <c r="G39" s="183"/>
      <c r="H39" s="183">
        <v>0</v>
      </c>
      <c r="I39" s="183"/>
      <c r="J39" s="183">
        <v>0</v>
      </c>
      <c r="K39" s="183"/>
      <c r="L39" s="183">
        <v>0</v>
      </c>
      <c r="M39" s="183"/>
      <c r="N39" s="316">
        <v>0</v>
      </c>
      <c r="O39" s="183">
        <v>0</v>
      </c>
    </row>
    <row r="40" spans="2:15" ht="25.5" hidden="1" outlineLevel="1">
      <c r="B40" s="184" t="s">
        <v>216</v>
      </c>
      <c r="C40" s="183">
        <v>0</v>
      </c>
      <c r="D40" s="183">
        <v>0</v>
      </c>
      <c r="E40" s="183"/>
      <c r="F40" s="183">
        <v>0</v>
      </c>
      <c r="G40" s="183"/>
      <c r="H40" s="183">
        <v>0</v>
      </c>
      <c r="I40" s="183"/>
      <c r="J40" s="183">
        <v>0</v>
      </c>
      <c r="K40" s="183"/>
      <c r="L40" s="183">
        <v>0</v>
      </c>
      <c r="M40" s="183"/>
      <c r="N40" s="316">
        <v>0</v>
      </c>
      <c r="O40" s="183">
        <v>0</v>
      </c>
    </row>
    <row r="41" spans="2:15" s="179" customFormat="1" ht="13.5" hidden="1" outlineLevel="1" thickBot="1">
      <c r="B41" s="180" t="s">
        <v>263</v>
      </c>
      <c r="C41" s="185">
        <v>0</v>
      </c>
      <c r="D41" s="185">
        <v>0</v>
      </c>
      <c r="E41" s="186"/>
      <c r="F41" s="185">
        <v>0</v>
      </c>
      <c r="G41" s="186"/>
      <c r="H41" s="185">
        <v>0</v>
      </c>
      <c r="I41" s="186"/>
      <c r="J41" s="185">
        <v>0</v>
      </c>
      <c r="K41" s="186"/>
      <c r="L41" s="185">
        <v>0</v>
      </c>
      <c r="M41" s="186"/>
      <c r="N41" s="185">
        <v>0</v>
      </c>
      <c r="O41" s="185">
        <v>0</v>
      </c>
    </row>
    <row r="42" spans="2:15" hidden="1" outlineLevel="1">
      <c r="C42" s="197">
        <v>0</v>
      </c>
      <c r="D42" s="197">
        <v>0</v>
      </c>
      <c r="N42" s="197">
        <v>0</v>
      </c>
      <c r="O42" s="197">
        <v>0</v>
      </c>
    </row>
    <row r="43" spans="2:15" hidden="1"/>
    <row r="44" spans="2:15" hidden="1">
      <c r="C44" s="566" t="s">
        <v>280</v>
      </c>
      <c r="D44" s="566"/>
      <c r="F44" s="566" t="s">
        <v>360</v>
      </c>
      <c r="G44" s="566"/>
      <c r="H44" s="566"/>
      <c r="I44" s="566"/>
      <c r="J44" s="566"/>
      <c r="K44" s="566"/>
      <c r="L44" s="566"/>
      <c r="N44" s="566" t="s">
        <v>143</v>
      </c>
      <c r="O44" s="566"/>
    </row>
    <row r="45" spans="2:15" hidden="1" outlineLevel="1">
      <c r="B45" s="217" t="s">
        <v>278</v>
      </c>
      <c r="C45" s="445" t="s">
        <v>358</v>
      </c>
      <c r="D45" s="287" t="s">
        <v>359</v>
      </c>
      <c r="E45" s="179"/>
      <c r="F45" s="445" t="s">
        <v>261</v>
      </c>
      <c r="G45" s="179"/>
      <c r="H45" s="445" t="s">
        <v>262</v>
      </c>
      <c r="I45" s="179"/>
      <c r="J45" s="445" t="s">
        <v>262</v>
      </c>
      <c r="K45" s="179"/>
      <c r="L45" s="445" t="s">
        <v>262</v>
      </c>
      <c r="M45" s="179"/>
      <c r="N45" s="445" t="s">
        <v>358</v>
      </c>
      <c r="O45" s="287" t="s">
        <v>359</v>
      </c>
    </row>
    <row r="46" spans="2:15" hidden="1" outlineLevel="1">
      <c r="B46" s="193" t="s">
        <v>213</v>
      </c>
      <c r="C46" s="183">
        <v>0</v>
      </c>
      <c r="D46" s="183">
        <v>0</v>
      </c>
      <c r="E46" s="183"/>
      <c r="F46" s="183">
        <v>0</v>
      </c>
      <c r="G46" s="183"/>
      <c r="H46" s="183">
        <v>0</v>
      </c>
      <c r="I46" s="183"/>
      <c r="J46" s="183">
        <v>0</v>
      </c>
      <c r="K46" s="183"/>
      <c r="L46" s="183">
        <v>0</v>
      </c>
      <c r="M46" s="183"/>
      <c r="N46" s="316">
        <v>0</v>
      </c>
      <c r="O46" s="183">
        <v>0</v>
      </c>
    </row>
    <row r="47" spans="2:15" hidden="1" outlineLevel="1">
      <c r="B47" s="193" t="s">
        <v>14</v>
      </c>
      <c r="C47" s="183">
        <v>0</v>
      </c>
      <c r="D47" s="183">
        <v>0</v>
      </c>
      <c r="E47" s="183"/>
      <c r="F47" s="183">
        <v>0</v>
      </c>
      <c r="G47" s="183"/>
      <c r="H47" s="183">
        <v>0</v>
      </c>
      <c r="I47" s="183"/>
      <c r="J47" s="183">
        <v>0</v>
      </c>
      <c r="K47" s="183"/>
      <c r="L47" s="183">
        <v>0</v>
      </c>
      <c r="M47" s="183"/>
      <c r="N47" s="316">
        <v>0</v>
      </c>
      <c r="O47" s="183">
        <v>0</v>
      </c>
    </row>
    <row r="48" spans="2:15" hidden="1" outlineLevel="1">
      <c r="B48" s="193" t="s">
        <v>15</v>
      </c>
      <c r="C48" s="183">
        <v>0</v>
      </c>
      <c r="D48" s="183">
        <v>0</v>
      </c>
      <c r="E48" s="183"/>
      <c r="F48" s="183">
        <v>0</v>
      </c>
      <c r="G48" s="183"/>
      <c r="H48" s="183">
        <v>0</v>
      </c>
      <c r="I48" s="183"/>
      <c r="J48" s="183">
        <v>0</v>
      </c>
      <c r="K48" s="183"/>
      <c r="L48" s="183">
        <v>0</v>
      </c>
      <c r="M48" s="183"/>
      <c r="N48" s="316">
        <v>0</v>
      </c>
      <c r="O48" s="183">
        <v>0</v>
      </c>
    </row>
    <row r="49" spans="2:15" hidden="1" outlineLevel="1">
      <c r="B49" s="193" t="s">
        <v>16</v>
      </c>
      <c r="C49" s="183">
        <v>0</v>
      </c>
      <c r="D49" s="183">
        <v>0</v>
      </c>
      <c r="E49" s="183"/>
      <c r="F49" s="183">
        <v>0</v>
      </c>
      <c r="G49" s="183"/>
      <c r="H49" s="183">
        <v>0</v>
      </c>
      <c r="I49" s="183"/>
      <c r="J49" s="183">
        <v>0</v>
      </c>
      <c r="K49" s="183"/>
      <c r="L49" s="183">
        <v>0</v>
      </c>
      <c r="M49" s="183"/>
      <c r="N49" s="316">
        <v>0</v>
      </c>
      <c r="O49" s="183">
        <v>0</v>
      </c>
    </row>
    <row r="50" spans="2:15" hidden="1" outlineLevel="1">
      <c r="B50" s="193" t="s">
        <v>17</v>
      </c>
      <c r="C50" s="183">
        <v>0</v>
      </c>
      <c r="D50" s="183">
        <v>0</v>
      </c>
      <c r="E50" s="183"/>
      <c r="F50" s="183">
        <v>0</v>
      </c>
      <c r="G50" s="183"/>
      <c r="H50" s="183">
        <v>0</v>
      </c>
      <c r="I50" s="183"/>
      <c r="J50" s="183">
        <v>0</v>
      </c>
      <c r="K50" s="183"/>
      <c r="L50" s="183">
        <v>0</v>
      </c>
      <c r="M50" s="183"/>
      <c r="N50" s="316">
        <v>0</v>
      </c>
      <c r="O50" s="183">
        <v>0</v>
      </c>
    </row>
    <row r="51" spans="2:15" hidden="1" outlineLevel="1">
      <c r="B51" s="193" t="s">
        <v>18</v>
      </c>
      <c r="C51" s="183">
        <v>0</v>
      </c>
      <c r="D51" s="183">
        <v>0</v>
      </c>
      <c r="E51" s="183"/>
      <c r="F51" s="183">
        <v>0</v>
      </c>
      <c r="G51" s="183"/>
      <c r="H51" s="183">
        <v>0</v>
      </c>
      <c r="I51" s="183"/>
      <c r="J51" s="183">
        <v>0</v>
      </c>
      <c r="K51" s="183"/>
      <c r="L51" s="183">
        <v>0</v>
      </c>
      <c r="M51" s="183"/>
      <c r="N51" s="316">
        <v>0</v>
      </c>
      <c r="O51" s="183">
        <v>0</v>
      </c>
    </row>
    <row r="52" spans="2:15" hidden="1" outlineLevel="1">
      <c r="B52" s="193" t="s">
        <v>19</v>
      </c>
      <c r="C52" s="183">
        <v>0</v>
      </c>
      <c r="D52" s="183">
        <v>0</v>
      </c>
      <c r="E52" s="183"/>
      <c r="F52" s="183">
        <v>0</v>
      </c>
      <c r="G52" s="183"/>
      <c r="H52" s="183">
        <v>0</v>
      </c>
      <c r="I52" s="183"/>
      <c r="J52" s="183">
        <v>0</v>
      </c>
      <c r="K52" s="183"/>
      <c r="L52" s="183">
        <v>0</v>
      </c>
      <c r="M52" s="183"/>
      <c r="N52" s="316">
        <v>0</v>
      </c>
      <c r="O52" s="183">
        <v>0</v>
      </c>
    </row>
    <row r="53" spans="2:15" hidden="1" outlineLevel="1">
      <c r="B53" s="193" t="s">
        <v>214</v>
      </c>
      <c r="C53" s="183">
        <v>0</v>
      </c>
      <c r="D53" s="183">
        <v>0</v>
      </c>
      <c r="E53" s="183"/>
      <c r="F53" s="183">
        <v>0</v>
      </c>
      <c r="G53" s="183"/>
      <c r="H53" s="183">
        <v>0</v>
      </c>
      <c r="I53" s="183"/>
      <c r="J53" s="183">
        <v>0</v>
      </c>
      <c r="K53" s="183"/>
      <c r="L53" s="183">
        <v>0</v>
      </c>
      <c r="M53" s="183"/>
      <c r="N53" s="316">
        <v>0</v>
      </c>
      <c r="O53" s="183">
        <v>0</v>
      </c>
    </row>
    <row r="54" spans="2:15" hidden="1" outlineLevel="1">
      <c r="B54" s="193" t="s">
        <v>215</v>
      </c>
      <c r="C54" s="183">
        <v>0</v>
      </c>
      <c r="D54" s="183">
        <v>0</v>
      </c>
      <c r="E54" s="183"/>
      <c r="F54" s="183">
        <v>0</v>
      </c>
      <c r="G54" s="183"/>
      <c r="H54" s="183">
        <v>0</v>
      </c>
      <c r="I54" s="183"/>
      <c r="J54" s="183">
        <v>0</v>
      </c>
      <c r="K54" s="183"/>
      <c r="L54" s="183">
        <v>0</v>
      </c>
      <c r="M54" s="183"/>
      <c r="N54" s="316">
        <v>0</v>
      </c>
      <c r="O54" s="183">
        <v>0</v>
      </c>
    </row>
    <row r="55" spans="2:15" hidden="1" outlineLevel="1">
      <c r="B55" s="193" t="s">
        <v>20</v>
      </c>
      <c r="C55" s="183">
        <v>0</v>
      </c>
      <c r="D55" s="183">
        <v>0</v>
      </c>
      <c r="E55" s="183"/>
      <c r="F55" s="183">
        <v>0</v>
      </c>
      <c r="G55" s="183"/>
      <c r="H55" s="183">
        <v>0</v>
      </c>
      <c r="I55" s="183"/>
      <c r="J55" s="183">
        <v>0</v>
      </c>
      <c r="K55" s="183"/>
      <c r="L55" s="183">
        <v>0</v>
      </c>
      <c r="M55" s="183"/>
      <c r="N55" s="316">
        <v>0</v>
      </c>
      <c r="O55" s="183">
        <v>0</v>
      </c>
    </row>
    <row r="56" spans="2:15" ht="25.5" hidden="1" outlineLevel="1">
      <c r="B56" s="184" t="s">
        <v>216</v>
      </c>
      <c r="C56" s="183">
        <v>0</v>
      </c>
      <c r="D56" s="183">
        <v>0</v>
      </c>
      <c r="E56" s="183"/>
      <c r="F56" s="183">
        <v>0</v>
      </c>
      <c r="G56" s="183"/>
      <c r="H56" s="183">
        <v>0</v>
      </c>
      <c r="I56" s="183"/>
      <c r="J56" s="183">
        <v>0</v>
      </c>
      <c r="K56" s="183"/>
      <c r="L56" s="183">
        <v>0</v>
      </c>
      <c r="M56" s="183"/>
      <c r="N56" s="316">
        <v>0</v>
      </c>
      <c r="O56" s="183">
        <v>0</v>
      </c>
    </row>
    <row r="57" spans="2:15" s="179" customFormat="1" ht="13.5" hidden="1" outlineLevel="1" thickBot="1">
      <c r="B57" s="180" t="s">
        <v>263</v>
      </c>
      <c r="C57" s="185">
        <v>0</v>
      </c>
      <c r="D57" s="185">
        <v>0</v>
      </c>
      <c r="E57" s="186"/>
      <c r="F57" s="185">
        <v>0</v>
      </c>
      <c r="G57" s="186"/>
      <c r="H57" s="185">
        <v>0</v>
      </c>
      <c r="I57" s="186"/>
      <c r="J57" s="185">
        <v>0</v>
      </c>
      <c r="K57" s="186"/>
      <c r="L57" s="185">
        <v>0</v>
      </c>
      <c r="M57" s="186"/>
      <c r="N57" s="185">
        <v>0</v>
      </c>
      <c r="O57" s="185">
        <v>0</v>
      </c>
    </row>
    <row r="58" spans="2:15" hidden="1" outlineLevel="1">
      <c r="C58" s="197">
        <v>0</v>
      </c>
      <c r="D58" s="197">
        <v>0</v>
      </c>
      <c r="N58" s="197">
        <v>0</v>
      </c>
      <c r="O58" s="197">
        <v>0</v>
      </c>
    </row>
    <row r="59" spans="2:15" collapsed="1"/>
  </sheetData>
  <mergeCells count="9">
    <mergeCell ref="C8:D8"/>
    <mergeCell ref="F8:L8"/>
    <mergeCell ref="N8:O8"/>
    <mergeCell ref="C44:D44"/>
    <mergeCell ref="F44:L44"/>
    <mergeCell ref="N44:O44"/>
    <mergeCell ref="N28:O28"/>
    <mergeCell ref="F28:L28"/>
    <mergeCell ref="C28:D28"/>
  </mergeCells>
  <pageMargins left="0.73" right="0.39370078740157499" top="0.98" bottom="0.39370078740157499" header="0.196850393700787" footer="0.196850393700787"/>
  <pageSetup paperSize="9" scale="85" firstPageNumber="25" orientation="landscape" useFirstPageNumber="1" r:id="rId1"/>
  <headerFooter>
    <oddFooter>&amp;C&amp;P</oddFooter>
  </headerFooter>
</worksheet>
</file>

<file path=xl/worksheets/sheet6.xml><?xml version="1.0" encoding="utf-8"?>
<worksheet xmlns="http://schemas.openxmlformats.org/spreadsheetml/2006/main" xmlns:r="http://schemas.openxmlformats.org/officeDocument/2006/relationships">
  <dimension ref="A1:T61"/>
  <sheetViews>
    <sheetView view="pageBreakPreview" zoomScale="130" zoomScaleSheetLayoutView="130" workbookViewId="0">
      <selection activeCell="B11" sqref="B11"/>
    </sheetView>
  </sheetViews>
  <sheetFormatPr defaultRowHeight="18" customHeight="1"/>
  <cols>
    <col min="1" max="1" width="6.140625" style="182" customWidth="1"/>
    <col min="2" max="2" width="16.85546875" style="332" customWidth="1"/>
    <col min="3" max="3" width="0.85546875" style="332" customWidth="1"/>
    <col min="4" max="4" width="15.7109375" style="432" customWidth="1"/>
    <col min="5" max="5" width="0.85546875" style="432" customWidth="1"/>
    <col min="6" max="6" width="15.7109375" style="432" customWidth="1"/>
    <col min="7" max="7" width="0.85546875" style="432" customWidth="1"/>
    <col min="8" max="8" width="15.7109375" style="432" customWidth="1"/>
    <col min="9" max="9" width="0.85546875" style="432" customWidth="1"/>
    <col min="10" max="10" width="15.7109375" style="432" customWidth="1"/>
    <col min="11" max="11" width="0.85546875" style="432" customWidth="1"/>
    <col min="12" max="12" width="15.7109375" style="432" customWidth="1"/>
    <col min="13" max="13" width="0.85546875" style="432" customWidth="1"/>
    <col min="14" max="14" width="13.7109375" style="432" hidden="1" customWidth="1"/>
    <col min="15" max="15" width="0.85546875" style="432" hidden="1" customWidth="1"/>
    <col min="16" max="16" width="15.7109375" style="432" customWidth="1"/>
    <col min="17" max="17" width="0.85546875" style="432" customWidth="1"/>
    <col min="18" max="18" width="15.7109375" style="432" customWidth="1"/>
    <col min="19" max="19" width="0.140625" style="332" customWidth="1"/>
    <col min="20" max="16384" width="9.140625" style="332"/>
  </cols>
  <sheetData>
    <row r="1" spans="1:18" ht="18" customHeight="1">
      <c r="A1" s="179" t="s">
        <v>402</v>
      </c>
      <c r="D1" s="332"/>
      <c r="E1" s="332"/>
      <c r="F1" s="332"/>
      <c r="G1" s="332"/>
      <c r="H1" s="332"/>
      <c r="I1" s="332"/>
      <c r="J1" s="332"/>
      <c r="K1" s="332"/>
      <c r="L1" s="332"/>
      <c r="M1" s="332"/>
      <c r="N1" s="332"/>
      <c r="O1" s="332"/>
      <c r="P1" s="332"/>
      <c r="Q1" s="332"/>
      <c r="R1" s="332"/>
    </row>
    <row r="2" spans="1:18" ht="18" customHeight="1">
      <c r="A2" s="182" t="s">
        <v>403</v>
      </c>
      <c r="D2" s="332"/>
      <c r="E2" s="332"/>
      <c r="F2" s="332"/>
      <c r="G2" s="332"/>
      <c r="H2" s="332"/>
      <c r="I2" s="332"/>
      <c r="J2" s="332"/>
      <c r="K2" s="332"/>
      <c r="L2" s="332"/>
      <c r="M2" s="332"/>
      <c r="N2" s="332"/>
      <c r="O2" s="332"/>
      <c r="P2" s="332"/>
      <c r="Q2" s="332"/>
      <c r="R2" s="332"/>
    </row>
    <row r="3" spans="1:18" ht="18" hidden="1" customHeight="1">
      <c r="A3" s="182" t="s">
        <v>690</v>
      </c>
      <c r="D3" s="332"/>
      <c r="E3" s="332"/>
      <c r="F3" s="332"/>
      <c r="G3" s="332"/>
      <c r="H3" s="332"/>
      <c r="I3" s="332"/>
      <c r="J3" s="332"/>
      <c r="K3" s="332"/>
      <c r="L3" s="332"/>
      <c r="M3" s="332"/>
      <c r="N3" s="332"/>
      <c r="O3" s="332"/>
      <c r="P3" s="332"/>
      <c r="Q3" s="332"/>
      <c r="R3" s="332"/>
    </row>
    <row r="4" spans="1:18" ht="18" customHeight="1">
      <c r="A4" s="182" t="s">
        <v>678</v>
      </c>
      <c r="D4" s="332"/>
      <c r="E4" s="332"/>
      <c r="F4" s="332"/>
      <c r="G4" s="332"/>
      <c r="H4" s="332"/>
      <c r="I4" s="332"/>
      <c r="J4" s="332"/>
      <c r="K4" s="332"/>
      <c r="L4" s="332"/>
      <c r="M4" s="332"/>
      <c r="N4" s="332"/>
      <c r="O4" s="332"/>
      <c r="P4" s="332"/>
      <c r="Q4" s="332"/>
      <c r="R4" s="332"/>
    </row>
    <row r="5" spans="1:18" ht="18" customHeight="1">
      <c r="A5" s="407" t="s">
        <v>652</v>
      </c>
      <c r="B5" s="334"/>
      <c r="C5" s="334"/>
      <c r="D5" s="334"/>
      <c r="E5" s="334"/>
      <c r="F5" s="334"/>
      <c r="G5" s="334"/>
      <c r="H5" s="334"/>
      <c r="I5" s="334"/>
      <c r="J5" s="334"/>
      <c r="K5" s="334"/>
      <c r="L5" s="334"/>
      <c r="M5" s="334"/>
      <c r="N5" s="334"/>
      <c r="O5" s="334"/>
      <c r="P5" s="334"/>
      <c r="Q5" s="334"/>
      <c r="R5" s="334"/>
    </row>
    <row r="6" spans="1:18" ht="18" customHeight="1">
      <c r="A6" s="179"/>
      <c r="D6" s="332"/>
      <c r="E6" s="332"/>
      <c r="F6" s="332"/>
      <c r="G6" s="332"/>
      <c r="H6" s="332"/>
      <c r="I6" s="332"/>
      <c r="J6" s="332"/>
      <c r="K6" s="332"/>
      <c r="L6" s="332"/>
      <c r="M6" s="332"/>
      <c r="N6" s="332"/>
      <c r="O6" s="332"/>
      <c r="P6" s="332"/>
      <c r="Q6" s="332"/>
      <c r="R6" s="332"/>
    </row>
    <row r="7" spans="1:18" ht="18" customHeight="1">
      <c r="A7" s="179" t="s">
        <v>321</v>
      </c>
      <c r="B7" s="333" t="s">
        <v>112</v>
      </c>
      <c r="D7" s="332"/>
      <c r="E7" s="332"/>
      <c r="F7" s="332"/>
      <c r="G7" s="332"/>
      <c r="H7" s="332"/>
      <c r="I7" s="332"/>
      <c r="J7" s="332"/>
      <c r="K7" s="332"/>
      <c r="L7" s="332"/>
      <c r="M7" s="332"/>
      <c r="N7" s="332"/>
      <c r="O7" s="332"/>
      <c r="P7" s="332"/>
      <c r="Q7" s="332"/>
      <c r="R7" s="332"/>
    </row>
    <row r="8" spans="1:18" ht="12.75">
      <c r="A8" s="179"/>
      <c r="D8" s="332"/>
      <c r="E8" s="332"/>
      <c r="F8" s="332"/>
      <c r="G8" s="332"/>
      <c r="H8" s="332"/>
      <c r="I8" s="332"/>
      <c r="J8" s="332"/>
      <c r="K8" s="332"/>
      <c r="L8" s="332"/>
      <c r="M8" s="332"/>
      <c r="N8" s="332"/>
      <c r="O8" s="332"/>
      <c r="P8" s="332"/>
      <c r="Q8" s="332"/>
      <c r="R8" s="332"/>
    </row>
    <row r="9" spans="1:18" ht="18" customHeight="1">
      <c r="A9" s="179"/>
      <c r="B9" s="333" t="s">
        <v>528</v>
      </c>
      <c r="D9" s="332"/>
      <c r="E9" s="332"/>
      <c r="F9" s="332"/>
      <c r="G9" s="332"/>
      <c r="H9" s="332"/>
      <c r="I9" s="332"/>
      <c r="J9" s="332"/>
      <c r="K9" s="332"/>
      <c r="L9" s="332"/>
      <c r="M9" s="332"/>
      <c r="N9" s="332"/>
      <c r="O9" s="332"/>
      <c r="P9" s="332"/>
      <c r="Q9" s="332"/>
      <c r="R9" s="332"/>
    </row>
    <row r="10" spans="1:18" ht="12.75">
      <c r="A10" s="179"/>
      <c r="B10" s="333"/>
      <c r="D10" s="332"/>
      <c r="E10" s="332"/>
      <c r="F10" s="332"/>
      <c r="G10" s="332"/>
      <c r="H10" s="332"/>
      <c r="I10" s="332"/>
      <c r="J10" s="332"/>
      <c r="K10" s="332"/>
      <c r="L10" s="332"/>
      <c r="M10" s="332"/>
      <c r="N10" s="332"/>
      <c r="O10" s="332"/>
      <c r="P10" s="332"/>
      <c r="Q10" s="332"/>
      <c r="R10" s="332"/>
    </row>
    <row r="11" spans="1:18" ht="27" customHeight="1">
      <c r="A11" s="179"/>
      <c r="D11" s="390" t="s">
        <v>519</v>
      </c>
      <c r="E11" s="390"/>
      <c r="F11" s="390" t="s">
        <v>520</v>
      </c>
      <c r="G11" s="390"/>
      <c r="H11" s="390" t="s">
        <v>521</v>
      </c>
      <c r="I11" s="390"/>
      <c r="J11" s="390" t="s">
        <v>526</v>
      </c>
      <c r="K11" s="390"/>
      <c r="L11" s="390" t="s">
        <v>522</v>
      </c>
      <c r="M11" s="390"/>
      <c r="N11" s="390" t="s">
        <v>523</v>
      </c>
      <c r="O11" s="390"/>
      <c r="P11" s="390" t="s">
        <v>524</v>
      </c>
      <c r="Q11" s="390"/>
      <c r="R11" s="390" t="s">
        <v>527</v>
      </c>
    </row>
    <row r="12" spans="1:18" ht="18" customHeight="1">
      <c r="A12" s="179"/>
      <c r="D12" s="476" t="s">
        <v>231</v>
      </c>
      <c r="E12" s="458"/>
      <c r="F12" s="476" t="s">
        <v>231</v>
      </c>
      <c r="G12" s="458"/>
      <c r="H12" s="476" t="s">
        <v>231</v>
      </c>
      <c r="I12" s="458"/>
      <c r="J12" s="476" t="s">
        <v>231</v>
      </c>
      <c r="K12" s="458"/>
      <c r="L12" s="476" t="s">
        <v>231</v>
      </c>
      <c r="M12" s="458"/>
      <c r="N12" s="476" t="s">
        <v>231</v>
      </c>
      <c r="O12" s="458"/>
      <c r="P12" s="476" t="s">
        <v>231</v>
      </c>
      <c r="Q12" s="458"/>
      <c r="R12" s="476" t="s">
        <v>231</v>
      </c>
    </row>
    <row r="13" spans="1:18" ht="18" customHeight="1">
      <c r="A13" s="477"/>
      <c r="B13" s="332" t="s">
        <v>513</v>
      </c>
      <c r="D13" s="443">
        <v>149598790000</v>
      </c>
      <c r="E13" s="443"/>
      <c r="F13" s="443">
        <v>9468982448</v>
      </c>
      <c r="G13" s="443"/>
      <c r="H13" s="443">
        <v>322040533</v>
      </c>
      <c r="I13" s="443"/>
      <c r="J13" s="443">
        <v>-1343970000</v>
      </c>
      <c r="K13" s="443"/>
      <c r="L13" s="443">
        <v>1974766957</v>
      </c>
      <c r="M13" s="443"/>
      <c r="N13" s="443">
        <v>0</v>
      </c>
      <c r="O13" s="443"/>
      <c r="P13" s="443">
        <v>-15874914113</v>
      </c>
      <c r="Q13" s="443"/>
      <c r="R13" s="443">
        <v>144145695825</v>
      </c>
    </row>
    <row r="14" spans="1:18" ht="18" customHeight="1">
      <c r="B14" s="332" t="s">
        <v>516</v>
      </c>
      <c r="D14" s="443">
        <v>0</v>
      </c>
      <c r="E14" s="443"/>
      <c r="F14" s="443">
        <v>0</v>
      </c>
      <c r="G14" s="443"/>
      <c r="H14" s="443">
        <v>0</v>
      </c>
      <c r="I14" s="443"/>
      <c r="J14" s="443">
        <v>0</v>
      </c>
      <c r="K14" s="443"/>
      <c r="L14" s="443">
        <v>0</v>
      </c>
      <c r="M14" s="443"/>
      <c r="N14" s="443">
        <v>0</v>
      </c>
      <c r="O14" s="443"/>
      <c r="P14" s="443">
        <v>-31016810630</v>
      </c>
      <c r="Q14" s="443"/>
      <c r="R14" s="443">
        <v>-31016810630</v>
      </c>
    </row>
    <row r="15" spans="1:18" s="333" customFormat="1" ht="18" customHeight="1">
      <c r="A15" s="179"/>
      <c r="B15" s="333" t="s">
        <v>514</v>
      </c>
      <c r="D15" s="444">
        <v>149598790000</v>
      </c>
      <c r="E15" s="452"/>
      <c r="F15" s="444">
        <v>9468982448</v>
      </c>
      <c r="G15" s="452"/>
      <c r="H15" s="444">
        <v>322040533</v>
      </c>
      <c r="I15" s="452"/>
      <c r="J15" s="444">
        <v>-1343970000</v>
      </c>
      <c r="K15" s="452"/>
      <c r="L15" s="444">
        <v>1974766957</v>
      </c>
      <c r="M15" s="452"/>
      <c r="N15" s="444">
        <v>0</v>
      </c>
      <c r="O15" s="452"/>
      <c r="P15" s="444">
        <v>-46891724743</v>
      </c>
      <c r="Q15" s="452"/>
      <c r="R15" s="444">
        <v>113128885195</v>
      </c>
    </row>
    <row r="16" spans="1:18" ht="18" customHeight="1">
      <c r="D16" s="443"/>
      <c r="E16" s="443"/>
      <c r="F16" s="443"/>
      <c r="G16" s="443"/>
      <c r="H16" s="443"/>
      <c r="I16" s="443"/>
      <c r="J16" s="443"/>
      <c r="K16" s="443"/>
      <c r="L16" s="443"/>
      <c r="M16" s="443"/>
      <c r="N16" s="443"/>
      <c r="O16" s="443"/>
      <c r="P16" s="443"/>
      <c r="Q16" s="443"/>
      <c r="R16" s="443"/>
    </row>
    <row r="17" spans="1:20" ht="18" customHeight="1">
      <c r="B17" s="332" t="s">
        <v>515</v>
      </c>
      <c r="D17" s="443">
        <v>149598790000</v>
      </c>
      <c r="E17" s="443"/>
      <c r="F17" s="443">
        <v>9468982448</v>
      </c>
      <c r="G17" s="443"/>
      <c r="H17" s="443">
        <v>322040533</v>
      </c>
      <c r="I17" s="443"/>
      <c r="J17" s="443">
        <v>-1343970000</v>
      </c>
      <c r="K17" s="443"/>
      <c r="L17" s="443">
        <v>1974766957</v>
      </c>
      <c r="M17" s="443"/>
      <c r="N17" s="443">
        <v>0</v>
      </c>
      <c r="O17" s="443"/>
      <c r="P17" s="443">
        <v>-46891724743</v>
      </c>
      <c r="Q17" s="443"/>
      <c r="R17" s="443">
        <v>113128885195</v>
      </c>
    </row>
    <row r="18" spans="1:20" ht="18" customHeight="1">
      <c r="B18" s="332" t="s">
        <v>517</v>
      </c>
      <c r="D18" s="443">
        <v>0</v>
      </c>
      <c r="E18" s="443"/>
      <c r="F18" s="443">
        <v>0</v>
      </c>
      <c r="G18" s="443"/>
      <c r="H18" s="443">
        <v>0</v>
      </c>
      <c r="I18" s="443"/>
      <c r="J18" s="443">
        <v>0</v>
      </c>
      <c r="K18" s="443"/>
      <c r="L18" s="443">
        <v>0</v>
      </c>
      <c r="M18" s="443"/>
      <c r="N18" s="443">
        <v>0</v>
      </c>
      <c r="O18" s="443"/>
      <c r="P18" s="443">
        <v>-7715764193</v>
      </c>
      <c r="Q18" s="443"/>
      <c r="R18" s="443">
        <v>-7715764193</v>
      </c>
    </row>
    <row r="19" spans="1:20" s="333" customFormat="1" ht="18" customHeight="1">
      <c r="A19" s="179"/>
      <c r="B19" s="333" t="s">
        <v>518</v>
      </c>
      <c r="D19" s="444">
        <v>149598790000</v>
      </c>
      <c r="E19" s="452"/>
      <c r="F19" s="444">
        <v>9468982448</v>
      </c>
      <c r="G19" s="452"/>
      <c r="H19" s="444">
        <v>322040533</v>
      </c>
      <c r="I19" s="452"/>
      <c r="J19" s="444">
        <v>-1343970000</v>
      </c>
      <c r="K19" s="452"/>
      <c r="L19" s="444">
        <v>1974766957</v>
      </c>
      <c r="M19" s="452"/>
      <c r="N19" s="444">
        <v>0</v>
      </c>
      <c r="O19" s="452"/>
      <c r="P19" s="444">
        <v>-54607488936</v>
      </c>
      <c r="Q19" s="452"/>
      <c r="R19" s="444">
        <v>105413121002</v>
      </c>
      <c r="T19" s="366">
        <v>0</v>
      </c>
    </row>
    <row r="20" spans="1:20" ht="18" customHeight="1">
      <c r="D20" s="443"/>
      <c r="E20" s="443"/>
      <c r="F20" s="443"/>
      <c r="G20" s="443"/>
      <c r="H20" s="443"/>
      <c r="I20" s="443"/>
      <c r="J20" s="443"/>
      <c r="K20" s="443"/>
      <c r="L20" s="443"/>
      <c r="M20" s="443"/>
      <c r="N20" s="443"/>
      <c r="O20" s="443"/>
      <c r="P20" s="443"/>
      <c r="Q20" s="443"/>
      <c r="R20" s="443"/>
    </row>
    <row r="21" spans="1:20" ht="18" customHeight="1">
      <c r="D21" s="443"/>
      <c r="E21" s="443"/>
      <c r="F21" s="443"/>
      <c r="G21" s="443"/>
      <c r="H21" s="443"/>
      <c r="I21" s="443"/>
      <c r="J21" s="443"/>
      <c r="K21" s="443"/>
      <c r="L21" s="443"/>
      <c r="M21" s="443"/>
      <c r="N21" s="443"/>
      <c r="O21" s="443"/>
      <c r="P21" s="443"/>
      <c r="Q21" s="443"/>
      <c r="R21" s="443"/>
    </row>
    <row r="26" spans="1:20" ht="18" customHeight="1">
      <c r="A26" s="179"/>
    </row>
    <row r="28" spans="1:20" ht="18" customHeight="1">
      <c r="A28" s="195"/>
    </row>
    <row r="45" spans="1:1" ht="18" customHeight="1">
      <c r="A45" s="179"/>
    </row>
    <row r="61" spans="1:1" ht="18" customHeight="1">
      <c r="A61" s="179"/>
    </row>
  </sheetData>
  <pageMargins left="0.66" right="0.27" top="0.75" bottom="0.75" header="0.3" footer="0.3"/>
  <pageSetup paperSize="9" firstPageNumber="27" orientation="landscape" useFirstPageNumber="1" r:id="rId1"/>
  <headerFooter>
    <oddFooter>&amp;C&amp;P</oddFooter>
  </headerFooter>
</worksheet>
</file>

<file path=xl/worksheets/sheet7.xml><?xml version="1.0" encoding="utf-8"?>
<worksheet xmlns="http://schemas.openxmlformats.org/spreadsheetml/2006/main" xmlns:r="http://schemas.openxmlformats.org/officeDocument/2006/relationships">
  <dimension ref="A1:Q43"/>
  <sheetViews>
    <sheetView view="pageBreakPreview" zoomScale="130" zoomScaleSheetLayoutView="130" workbookViewId="0">
      <selection activeCell="C12" sqref="C12"/>
    </sheetView>
  </sheetViews>
  <sheetFormatPr defaultRowHeight="12.75" outlineLevelRow="1"/>
  <cols>
    <col min="1" max="1" width="6.7109375" style="182" customWidth="1"/>
    <col min="2" max="2" width="3.7109375" style="182" customWidth="1"/>
    <col min="3" max="3" width="40.7109375" style="182" customWidth="1"/>
    <col min="4" max="4" width="2.7109375" style="182" customWidth="1"/>
    <col min="5" max="5" width="18.7109375" style="182" customWidth="1"/>
    <col min="6" max="6" width="4.7109375" style="182" customWidth="1"/>
    <col min="7" max="7" width="6.7109375" style="182" customWidth="1"/>
    <col min="8" max="8" width="3.7109375" style="182" customWidth="1"/>
    <col min="9" max="9" width="40.7109375" style="182" customWidth="1"/>
    <col min="10" max="10" width="2.7109375" style="182" customWidth="1"/>
    <col min="11" max="11" width="18.7109375" style="182" customWidth="1"/>
    <col min="12" max="12" width="2.7109375" style="182" customWidth="1"/>
    <col min="13" max="13" width="18.7109375" style="182" customWidth="1"/>
    <col min="14" max="14" width="1" style="182" customWidth="1"/>
    <col min="15" max="15" width="5.7109375" style="182" hidden="1" customWidth="1"/>
    <col min="16" max="16" width="5.5703125" style="182" hidden="1" customWidth="1"/>
    <col min="17" max="17" width="5.7109375" style="182" hidden="1" customWidth="1"/>
    <col min="18" max="16384" width="9.140625" style="182"/>
  </cols>
  <sheetData>
    <row r="1" spans="1:13">
      <c r="A1" s="179" t="s">
        <v>402</v>
      </c>
    </row>
    <row r="2" spans="1:13">
      <c r="A2" s="182" t="s">
        <v>403</v>
      </c>
    </row>
    <row r="3" spans="1:13" hidden="1">
      <c r="A3" s="182" t="s">
        <v>690</v>
      </c>
    </row>
    <row r="4" spans="1:13">
      <c r="A4" s="182" t="s">
        <v>678</v>
      </c>
    </row>
    <row r="5" spans="1:13">
      <c r="A5" s="407" t="s">
        <v>652</v>
      </c>
      <c r="B5" s="408"/>
      <c r="C5" s="408"/>
      <c r="D5" s="408"/>
      <c r="E5" s="408"/>
      <c r="F5" s="408"/>
      <c r="G5" s="408"/>
      <c r="H5" s="408"/>
      <c r="I5" s="408"/>
      <c r="J5" s="408"/>
      <c r="K5" s="408"/>
      <c r="L5" s="408"/>
      <c r="M5" s="408"/>
    </row>
    <row r="7" spans="1:13" s="424" customFormat="1">
      <c r="A7" s="423" t="s">
        <v>641</v>
      </c>
      <c r="B7" s="423" t="s">
        <v>642</v>
      </c>
    </row>
    <row r="8" spans="1:13" s="424" customFormat="1">
      <c r="A8" s="423"/>
      <c r="B8" s="423"/>
    </row>
    <row r="9" spans="1:13" s="423" customFormat="1" ht="15.95" customHeight="1">
      <c r="A9" s="427"/>
      <c r="B9" s="427"/>
      <c r="C9" s="567" t="s">
        <v>498</v>
      </c>
      <c r="D9" s="567"/>
      <c r="E9" s="567"/>
      <c r="G9" s="427"/>
      <c r="H9" s="427"/>
      <c r="I9" s="567" t="s">
        <v>499</v>
      </c>
      <c r="J9" s="567"/>
      <c r="K9" s="567"/>
    </row>
    <row r="10" spans="1:13" s="423" customFormat="1" ht="15.95" customHeight="1">
      <c r="A10" s="428" t="s">
        <v>0</v>
      </c>
      <c r="C10" s="429" t="s">
        <v>496</v>
      </c>
      <c r="E10" s="436" t="s">
        <v>268</v>
      </c>
      <c r="G10" s="429" t="s">
        <v>0</v>
      </c>
      <c r="I10" s="429" t="s">
        <v>496</v>
      </c>
      <c r="K10" s="436" t="s">
        <v>268</v>
      </c>
      <c r="M10" s="437" t="s">
        <v>497</v>
      </c>
    </row>
    <row r="11" spans="1:13" s="424" customFormat="1" ht="15.95" customHeight="1"/>
    <row r="12" spans="1:13" s="424" customFormat="1" ht="15.95" customHeight="1">
      <c r="C12" s="423" t="s">
        <v>495</v>
      </c>
      <c r="I12" s="423" t="s">
        <v>495</v>
      </c>
      <c r="K12" s="460"/>
      <c r="M12" s="460"/>
    </row>
    <row r="13" spans="1:13" s="424" customFormat="1" ht="15.95" customHeight="1">
      <c r="A13" s="438">
        <v>131</v>
      </c>
      <c r="C13" s="424" t="s">
        <v>500</v>
      </c>
      <c r="E13" s="460">
        <v>24096564012</v>
      </c>
      <c r="G13" s="438">
        <v>131</v>
      </c>
      <c r="I13" s="424" t="s">
        <v>285</v>
      </c>
      <c r="K13" s="460">
        <v>24096564012</v>
      </c>
      <c r="M13" s="460">
        <v>0</v>
      </c>
    </row>
    <row r="14" spans="1:13" s="424" customFormat="1" ht="15.95" customHeight="1">
      <c r="A14" s="438">
        <v>132</v>
      </c>
      <c r="C14" s="424" t="s">
        <v>501</v>
      </c>
      <c r="E14" s="460">
        <v>5973505118</v>
      </c>
      <c r="G14" s="438">
        <v>132</v>
      </c>
      <c r="I14" s="424" t="s">
        <v>286</v>
      </c>
      <c r="K14" s="460">
        <v>5973505118</v>
      </c>
      <c r="M14" s="460">
        <v>0</v>
      </c>
    </row>
    <row r="15" spans="1:13" s="424" customFormat="1" ht="15.95" customHeight="1">
      <c r="A15" s="438">
        <v>135</v>
      </c>
      <c r="C15" s="424" t="s">
        <v>502</v>
      </c>
      <c r="E15" s="460">
        <v>14660775537</v>
      </c>
      <c r="G15" s="438">
        <v>136</v>
      </c>
      <c r="I15" s="424" t="s">
        <v>288</v>
      </c>
      <c r="K15" s="460">
        <v>18172129194</v>
      </c>
      <c r="M15" s="460">
        <v>3511353657</v>
      </c>
    </row>
    <row r="16" spans="1:13" s="424" customFormat="1" ht="15.95" customHeight="1">
      <c r="A16" s="438"/>
      <c r="E16" s="460"/>
      <c r="G16" s="438">
        <v>139</v>
      </c>
      <c r="I16" s="424" t="s">
        <v>2</v>
      </c>
      <c r="K16" s="460">
        <v>67552764</v>
      </c>
      <c r="M16" s="460">
        <v>67552764</v>
      </c>
    </row>
    <row r="17" spans="1:13" s="424" customFormat="1" ht="15.95" customHeight="1">
      <c r="A17" s="438">
        <v>158</v>
      </c>
      <c r="C17" s="424" t="s">
        <v>79</v>
      </c>
      <c r="E17" s="460">
        <v>3578906421</v>
      </c>
      <c r="G17" s="438">
        <v>155</v>
      </c>
      <c r="I17" s="424" t="s">
        <v>79</v>
      </c>
      <c r="K17" s="460">
        <v>0</v>
      </c>
      <c r="M17" s="460">
        <v>-3578906421</v>
      </c>
    </row>
    <row r="18" spans="1:13" s="424" customFormat="1" ht="15.95" customHeight="1">
      <c r="A18" s="438">
        <v>218</v>
      </c>
      <c r="C18" s="424" t="s">
        <v>3</v>
      </c>
      <c r="E18" s="460">
        <v>0</v>
      </c>
      <c r="G18" s="438">
        <v>216</v>
      </c>
      <c r="I18" s="424" t="s">
        <v>3</v>
      </c>
      <c r="K18" s="460">
        <v>1211861000</v>
      </c>
      <c r="M18" s="460">
        <v>1211861000</v>
      </c>
    </row>
    <row r="19" spans="1:13" s="424" customFormat="1" ht="15.95" customHeight="1">
      <c r="A19" s="438">
        <v>258</v>
      </c>
      <c r="C19" s="424" t="s">
        <v>638</v>
      </c>
      <c r="E19" s="460">
        <v>150000000</v>
      </c>
      <c r="G19" s="438"/>
      <c r="K19" s="460"/>
      <c r="M19" s="460">
        <v>-150000000</v>
      </c>
    </row>
    <row r="20" spans="1:13" s="424" customFormat="1" ht="15.95" customHeight="1">
      <c r="A20" s="438">
        <v>268</v>
      </c>
      <c r="C20" s="424" t="s">
        <v>96</v>
      </c>
      <c r="E20" s="460">
        <v>1061861000</v>
      </c>
      <c r="G20" s="438">
        <v>268</v>
      </c>
      <c r="I20" s="424" t="s">
        <v>96</v>
      </c>
      <c r="K20" s="460">
        <v>0</v>
      </c>
      <c r="M20" s="460">
        <v>-1061861000</v>
      </c>
    </row>
    <row r="21" spans="1:13" s="424" customFormat="1" ht="15.95" customHeight="1">
      <c r="A21" s="438">
        <v>311</v>
      </c>
      <c r="C21" s="424" t="s">
        <v>503</v>
      </c>
      <c r="E21" s="460">
        <v>88532229920</v>
      </c>
      <c r="G21" s="438">
        <v>320</v>
      </c>
      <c r="I21" s="424" t="s">
        <v>302</v>
      </c>
      <c r="K21" s="460">
        <v>91331029920</v>
      </c>
      <c r="M21" s="460">
        <v>2798800000</v>
      </c>
    </row>
    <row r="22" spans="1:13" s="424" customFormat="1" ht="15.95" customHeight="1">
      <c r="A22" s="438">
        <v>312</v>
      </c>
      <c r="C22" s="424" t="s">
        <v>504</v>
      </c>
      <c r="E22" s="460">
        <v>64785186652</v>
      </c>
      <c r="G22" s="438">
        <v>311</v>
      </c>
      <c r="I22" s="424" t="s">
        <v>13</v>
      </c>
      <c r="K22" s="460">
        <v>64785186652</v>
      </c>
      <c r="M22" s="460">
        <v>0</v>
      </c>
    </row>
    <row r="23" spans="1:13" s="424" customFormat="1" ht="15.95" customHeight="1">
      <c r="A23" s="438">
        <v>313</v>
      </c>
      <c r="C23" s="424" t="s">
        <v>505</v>
      </c>
      <c r="E23" s="460">
        <v>3166811544</v>
      </c>
      <c r="G23" s="438">
        <v>312</v>
      </c>
      <c r="I23" s="424" t="s">
        <v>298</v>
      </c>
      <c r="K23" s="460">
        <v>3166811544</v>
      </c>
      <c r="M23" s="460">
        <v>0</v>
      </c>
    </row>
    <row r="24" spans="1:13" s="424" customFormat="1" ht="15.95" customHeight="1">
      <c r="A24" s="438">
        <v>316</v>
      </c>
      <c r="C24" s="424" t="s">
        <v>506</v>
      </c>
      <c r="E24" s="460">
        <v>129520734</v>
      </c>
      <c r="G24" s="438">
        <v>315</v>
      </c>
      <c r="I24" s="424" t="s">
        <v>299</v>
      </c>
      <c r="K24" s="460">
        <v>129520734</v>
      </c>
      <c r="M24" s="460">
        <v>0</v>
      </c>
    </row>
    <row r="25" spans="1:13" s="424" customFormat="1" ht="15.95" customHeight="1">
      <c r="A25" s="438">
        <v>319</v>
      </c>
      <c r="C25" s="424" t="s">
        <v>507</v>
      </c>
      <c r="E25" s="460">
        <v>8465164485</v>
      </c>
      <c r="G25" s="438">
        <v>319</v>
      </c>
      <c r="I25" s="424" t="s">
        <v>301</v>
      </c>
      <c r="K25" s="460">
        <v>8465164485</v>
      </c>
      <c r="M25" s="460">
        <v>0</v>
      </c>
    </row>
    <row r="26" spans="1:13" s="424" customFormat="1" ht="15.95" customHeight="1">
      <c r="A26" s="438">
        <v>334</v>
      </c>
      <c r="C26" s="424" t="s">
        <v>639</v>
      </c>
      <c r="E26" s="460">
        <v>22241336979</v>
      </c>
      <c r="G26" s="438">
        <v>338</v>
      </c>
      <c r="I26" s="424" t="s">
        <v>302</v>
      </c>
      <c r="K26" s="460">
        <v>19442536979</v>
      </c>
      <c r="M26" s="460">
        <v>-2798800000</v>
      </c>
    </row>
    <row r="27" spans="1:13" s="424" customFormat="1" ht="15.95" customHeight="1">
      <c r="A27" s="438">
        <v>411</v>
      </c>
      <c r="C27" s="424" t="s">
        <v>31</v>
      </c>
      <c r="E27" s="460">
        <v>149598790000</v>
      </c>
      <c r="G27" s="438">
        <v>411</v>
      </c>
      <c r="I27" s="424" t="s">
        <v>31</v>
      </c>
      <c r="K27" s="460">
        <v>149598790000</v>
      </c>
      <c r="M27" s="460">
        <v>0</v>
      </c>
    </row>
    <row r="28" spans="1:13" s="424" customFormat="1" ht="15.95" customHeight="1">
      <c r="A28" s="438"/>
      <c r="E28" s="460"/>
      <c r="G28" s="438" t="s">
        <v>314</v>
      </c>
      <c r="I28" s="424" t="s">
        <v>313</v>
      </c>
      <c r="K28" s="460">
        <v>149598790000</v>
      </c>
      <c r="M28" s="460">
        <v>149598790000</v>
      </c>
    </row>
    <row r="29" spans="1:13" s="424" customFormat="1" ht="15.95" customHeight="1">
      <c r="A29" s="438">
        <v>417</v>
      </c>
      <c r="C29" s="424" t="s">
        <v>36</v>
      </c>
      <c r="E29" s="460">
        <v>899125527</v>
      </c>
      <c r="G29" s="438">
        <v>418</v>
      </c>
      <c r="I29" s="424" t="s">
        <v>36</v>
      </c>
      <c r="K29" s="460">
        <v>1974766957</v>
      </c>
      <c r="M29" s="460">
        <v>1075641430</v>
      </c>
    </row>
    <row r="30" spans="1:13" s="424" customFormat="1" ht="15.95" customHeight="1">
      <c r="A30" s="438">
        <v>418</v>
      </c>
      <c r="C30" s="424" t="s">
        <v>508</v>
      </c>
      <c r="E30" s="460">
        <v>1075641430</v>
      </c>
      <c r="G30" s="438"/>
      <c r="K30" s="460">
        <v>0</v>
      </c>
      <c r="M30" s="460">
        <v>-1075641430</v>
      </c>
    </row>
    <row r="31" spans="1:13" s="424" customFormat="1" ht="15.95" customHeight="1">
      <c r="A31" s="438">
        <v>420</v>
      </c>
      <c r="C31" s="424" t="s">
        <v>115</v>
      </c>
      <c r="E31" s="460">
        <v>-46891724743</v>
      </c>
      <c r="G31" s="438">
        <v>421</v>
      </c>
      <c r="I31" s="424" t="s">
        <v>115</v>
      </c>
      <c r="K31" s="460">
        <v>-46891724743</v>
      </c>
      <c r="M31" s="460">
        <v>0</v>
      </c>
    </row>
    <row r="32" spans="1:13" s="424" customFormat="1" ht="15.95" customHeight="1" outlineLevel="1">
      <c r="A32" s="438"/>
      <c r="E32" s="460"/>
      <c r="G32" s="438" t="s">
        <v>317</v>
      </c>
      <c r="I32" s="424" t="s">
        <v>509</v>
      </c>
      <c r="K32" s="460">
        <v>-15874914113</v>
      </c>
      <c r="M32" s="460">
        <v>-15874914113</v>
      </c>
    </row>
    <row r="33" spans="1:13" s="424" customFormat="1" ht="15.95" customHeight="1" outlineLevel="1">
      <c r="A33" s="438"/>
      <c r="E33" s="460"/>
      <c r="G33" s="438" t="s">
        <v>318</v>
      </c>
      <c r="I33" s="424" t="s">
        <v>510</v>
      </c>
      <c r="K33" s="460">
        <v>-31016810630</v>
      </c>
      <c r="M33" s="460">
        <v>-31016810630</v>
      </c>
    </row>
    <row r="34" spans="1:13" s="424" customFormat="1" ht="18" customHeight="1" outlineLevel="1">
      <c r="A34" s="438"/>
      <c r="G34" s="438"/>
    </row>
    <row r="35" spans="1:13" s="424" customFormat="1" ht="18" customHeight="1" outlineLevel="1">
      <c r="A35" s="438"/>
      <c r="G35" s="438"/>
    </row>
    <row r="36" spans="1:13" s="424" customFormat="1" ht="18" customHeight="1" outlineLevel="1">
      <c r="A36" s="438"/>
      <c r="G36" s="438"/>
    </row>
    <row r="37" spans="1:13" s="424" customFormat="1" ht="18" customHeight="1" outlineLevel="1">
      <c r="A37" s="438"/>
      <c r="G37" s="438"/>
    </row>
    <row r="38" spans="1:13" s="424" customFormat="1" ht="18" customHeight="1" outlineLevel="1">
      <c r="A38" s="438"/>
      <c r="G38" s="438"/>
    </row>
    <row r="39" spans="1:13" s="424" customFormat="1" ht="18" customHeight="1" outlineLevel="1">
      <c r="A39" s="438"/>
      <c r="G39" s="438"/>
    </row>
    <row r="40" spans="1:13" s="456" customFormat="1" ht="18" customHeight="1" outlineLevel="1">
      <c r="C40" s="457" t="s">
        <v>146</v>
      </c>
      <c r="F40" s="465" t="s">
        <v>233</v>
      </c>
      <c r="K40" s="457" t="s">
        <v>259</v>
      </c>
    </row>
    <row r="41" spans="1:13" s="456" customFormat="1" ht="18" customHeight="1" outlineLevel="1">
      <c r="C41" s="454" t="s">
        <v>408</v>
      </c>
      <c r="F41" s="455" t="s">
        <v>409</v>
      </c>
      <c r="K41" s="456" t="s">
        <v>410</v>
      </c>
    </row>
    <row r="42" spans="1:13" s="462" customFormat="1" ht="18" customHeight="1" outlineLevel="1">
      <c r="C42" s="464" t="s">
        <v>411</v>
      </c>
    </row>
    <row r="43" spans="1:13" s="424" customFormat="1"/>
  </sheetData>
  <mergeCells count="2">
    <mergeCell ref="C9:E9"/>
    <mergeCell ref="I9:K9"/>
  </mergeCells>
  <pageMargins left="0.96" right="0.75" top="0.6" bottom="0.39370078740157499" header="0.196850393700787" footer="0.196850393700787"/>
  <pageSetup paperSize="9" scale="75" firstPageNumber="35" orientation="landscape" useFirstPageNumber="1" r:id="rId1"/>
  <headerFooter>
    <oddFooter>&amp;C&amp;P</oddFooter>
  </headerFooter>
  <drawing r:id="rId2"/>
</worksheet>
</file>

<file path=xl/worksheets/sheet8.xml><?xml version="1.0" encoding="utf-8"?>
<worksheet xmlns="http://schemas.openxmlformats.org/spreadsheetml/2006/main" xmlns:r="http://schemas.openxmlformats.org/officeDocument/2006/relationships">
  <sheetPr>
    <tabColor rgb="FF0000FF"/>
  </sheetPr>
  <dimension ref="A1:J84"/>
  <sheetViews>
    <sheetView view="pageBreakPreview" topLeftCell="A19" zoomScaleSheetLayoutView="100" workbookViewId="0">
      <selection activeCell="F40" sqref="F40"/>
    </sheetView>
  </sheetViews>
  <sheetFormatPr defaultRowHeight="14.1" customHeight="1" outlineLevelRow="1"/>
  <cols>
    <col min="1" max="1" width="3.7109375" style="237" customWidth="1"/>
    <col min="2" max="2" width="27.5703125" style="237" customWidth="1"/>
    <col min="3" max="3" width="16.7109375" style="237" customWidth="1"/>
    <col min="4" max="4" width="5.28515625" style="237" customWidth="1"/>
    <col min="5" max="5" width="6.42578125" style="237" bestFit="1" customWidth="1"/>
    <col min="6" max="6" width="14.7109375" style="256" customWidth="1"/>
    <col min="7" max="7" width="2.7109375" style="256" customWidth="1"/>
    <col min="8" max="8" width="14.7109375" style="256" customWidth="1"/>
    <col min="9" max="9" width="15.42578125" style="234" bestFit="1" customWidth="1"/>
    <col min="10" max="10" width="9.140625" style="234"/>
    <col min="11" max="256" width="9.140625" style="237"/>
    <col min="257" max="257" width="3.7109375" style="237" customWidth="1"/>
    <col min="258" max="258" width="27.5703125" style="237" customWidth="1"/>
    <col min="259" max="259" width="16.7109375" style="237" customWidth="1"/>
    <col min="260" max="260" width="5.28515625" style="237" customWidth="1"/>
    <col min="261" max="261" width="6.42578125" style="237" bestFit="1" customWidth="1"/>
    <col min="262" max="262" width="14.7109375" style="237" customWidth="1"/>
    <col min="263" max="263" width="2.7109375" style="237" customWidth="1"/>
    <col min="264" max="264" width="14.7109375" style="237" customWidth="1"/>
    <col min="265" max="265" width="15.42578125" style="237" bestFit="1" customWidth="1"/>
    <col min="266" max="512" width="9.140625" style="237"/>
    <col min="513" max="513" width="3.7109375" style="237" customWidth="1"/>
    <col min="514" max="514" width="27.5703125" style="237" customWidth="1"/>
    <col min="515" max="515" width="16.7109375" style="237" customWidth="1"/>
    <col min="516" max="516" width="5.28515625" style="237" customWidth="1"/>
    <col min="517" max="517" width="6.42578125" style="237" bestFit="1" customWidth="1"/>
    <col min="518" max="518" width="14.7109375" style="237" customWidth="1"/>
    <col min="519" max="519" width="2.7109375" style="237" customWidth="1"/>
    <col min="520" max="520" width="14.7109375" style="237" customWidth="1"/>
    <col min="521" max="521" width="15.42578125" style="237" bestFit="1" customWidth="1"/>
    <col min="522" max="768" width="9.140625" style="237"/>
    <col min="769" max="769" width="3.7109375" style="237" customWidth="1"/>
    <col min="770" max="770" width="27.5703125" style="237" customWidth="1"/>
    <col min="771" max="771" width="16.7109375" style="237" customWidth="1"/>
    <col min="772" max="772" width="5.28515625" style="237" customWidth="1"/>
    <col min="773" max="773" width="6.42578125" style="237" bestFit="1" customWidth="1"/>
    <col min="774" max="774" width="14.7109375" style="237" customWidth="1"/>
    <col min="775" max="775" width="2.7109375" style="237" customWidth="1"/>
    <col min="776" max="776" width="14.7109375" style="237" customWidth="1"/>
    <col min="777" max="777" width="15.42578125" style="237" bestFit="1" customWidth="1"/>
    <col min="778" max="1024" width="9.140625" style="237"/>
    <col min="1025" max="1025" width="3.7109375" style="237" customWidth="1"/>
    <col min="1026" max="1026" width="27.5703125" style="237" customWidth="1"/>
    <col min="1027" max="1027" width="16.7109375" style="237" customWidth="1"/>
    <col min="1028" max="1028" width="5.28515625" style="237" customWidth="1"/>
    <col min="1029" max="1029" width="6.42578125" style="237" bestFit="1" customWidth="1"/>
    <col min="1030" max="1030" width="14.7109375" style="237" customWidth="1"/>
    <col min="1031" max="1031" width="2.7109375" style="237" customWidth="1"/>
    <col min="1032" max="1032" width="14.7109375" style="237" customWidth="1"/>
    <col min="1033" max="1033" width="15.42578125" style="237" bestFit="1" customWidth="1"/>
    <col min="1034" max="1280" width="9.140625" style="237"/>
    <col min="1281" max="1281" width="3.7109375" style="237" customWidth="1"/>
    <col min="1282" max="1282" width="27.5703125" style="237" customWidth="1"/>
    <col min="1283" max="1283" width="16.7109375" style="237" customWidth="1"/>
    <col min="1284" max="1284" width="5.28515625" style="237" customWidth="1"/>
    <col min="1285" max="1285" width="6.42578125" style="237" bestFit="1" customWidth="1"/>
    <col min="1286" max="1286" width="14.7109375" style="237" customWidth="1"/>
    <col min="1287" max="1287" width="2.7109375" style="237" customWidth="1"/>
    <col min="1288" max="1288" width="14.7109375" style="237" customWidth="1"/>
    <col min="1289" max="1289" width="15.42578125" style="237" bestFit="1" customWidth="1"/>
    <col min="1290" max="1536" width="9.140625" style="237"/>
    <col min="1537" max="1537" width="3.7109375" style="237" customWidth="1"/>
    <col min="1538" max="1538" width="27.5703125" style="237" customWidth="1"/>
    <col min="1539" max="1539" width="16.7109375" style="237" customWidth="1"/>
    <col min="1540" max="1540" width="5.28515625" style="237" customWidth="1"/>
    <col min="1541" max="1541" width="6.42578125" style="237" bestFit="1" customWidth="1"/>
    <col min="1542" max="1542" width="14.7109375" style="237" customWidth="1"/>
    <col min="1543" max="1543" width="2.7109375" style="237" customWidth="1"/>
    <col min="1544" max="1544" width="14.7109375" style="237" customWidth="1"/>
    <col min="1545" max="1545" width="15.42578125" style="237" bestFit="1" customWidth="1"/>
    <col min="1546" max="1792" width="9.140625" style="237"/>
    <col min="1793" max="1793" width="3.7109375" style="237" customWidth="1"/>
    <col min="1794" max="1794" width="27.5703125" style="237" customWidth="1"/>
    <col min="1795" max="1795" width="16.7109375" style="237" customWidth="1"/>
    <col min="1796" max="1796" width="5.28515625" style="237" customWidth="1"/>
    <col min="1797" max="1797" width="6.42578125" style="237" bestFit="1" customWidth="1"/>
    <col min="1798" max="1798" width="14.7109375" style="237" customWidth="1"/>
    <col min="1799" max="1799" width="2.7109375" style="237" customWidth="1"/>
    <col min="1800" max="1800" width="14.7109375" style="237" customWidth="1"/>
    <col min="1801" max="1801" width="15.42578125" style="237" bestFit="1" customWidth="1"/>
    <col min="1802" max="2048" width="9.140625" style="237"/>
    <col min="2049" max="2049" width="3.7109375" style="237" customWidth="1"/>
    <col min="2050" max="2050" width="27.5703125" style="237" customWidth="1"/>
    <col min="2051" max="2051" width="16.7109375" style="237" customWidth="1"/>
    <col min="2052" max="2052" width="5.28515625" style="237" customWidth="1"/>
    <col min="2053" max="2053" width="6.42578125" style="237" bestFit="1" customWidth="1"/>
    <col min="2054" max="2054" width="14.7109375" style="237" customWidth="1"/>
    <col min="2055" max="2055" width="2.7109375" style="237" customWidth="1"/>
    <col min="2056" max="2056" width="14.7109375" style="237" customWidth="1"/>
    <col min="2057" max="2057" width="15.42578125" style="237" bestFit="1" customWidth="1"/>
    <col min="2058" max="2304" width="9.140625" style="237"/>
    <col min="2305" max="2305" width="3.7109375" style="237" customWidth="1"/>
    <col min="2306" max="2306" width="27.5703125" style="237" customWidth="1"/>
    <col min="2307" max="2307" width="16.7109375" style="237" customWidth="1"/>
    <col min="2308" max="2308" width="5.28515625" style="237" customWidth="1"/>
    <col min="2309" max="2309" width="6.42578125" style="237" bestFit="1" customWidth="1"/>
    <col min="2310" max="2310" width="14.7109375" style="237" customWidth="1"/>
    <col min="2311" max="2311" width="2.7109375" style="237" customWidth="1"/>
    <col min="2312" max="2312" width="14.7109375" style="237" customWidth="1"/>
    <col min="2313" max="2313" width="15.42578125" style="237" bestFit="1" customWidth="1"/>
    <col min="2314" max="2560" width="9.140625" style="237"/>
    <col min="2561" max="2561" width="3.7109375" style="237" customWidth="1"/>
    <col min="2562" max="2562" width="27.5703125" style="237" customWidth="1"/>
    <col min="2563" max="2563" width="16.7109375" style="237" customWidth="1"/>
    <col min="2564" max="2564" width="5.28515625" style="237" customWidth="1"/>
    <col min="2565" max="2565" width="6.42578125" style="237" bestFit="1" customWidth="1"/>
    <col min="2566" max="2566" width="14.7109375" style="237" customWidth="1"/>
    <col min="2567" max="2567" width="2.7109375" style="237" customWidth="1"/>
    <col min="2568" max="2568" width="14.7109375" style="237" customWidth="1"/>
    <col min="2569" max="2569" width="15.42578125" style="237" bestFit="1" customWidth="1"/>
    <col min="2570" max="2816" width="9.140625" style="237"/>
    <col min="2817" max="2817" width="3.7109375" style="237" customWidth="1"/>
    <col min="2818" max="2818" width="27.5703125" style="237" customWidth="1"/>
    <col min="2819" max="2819" width="16.7109375" style="237" customWidth="1"/>
    <col min="2820" max="2820" width="5.28515625" style="237" customWidth="1"/>
    <col min="2821" max="2821" width="6.42578125" style="237" bestFit="1" customWidth="1"/>
    <col min="2822" max="2822" width="14.7109375" style="237" customWidth="1"/>
    <col min="2823" max="2823" width="2.7109375" style="237" customWidth="1"/>
    <col min="2824" max="2824" width="14.7109375" style="237" customWidth="1"/>
    <col min="2825" max="2825" width="15.42578125" style="237" bestFit="1" customWidth="1"/>
    <col min="2826" max="3072" width="9.140625" style="237"/>
    <col min="3073" max="3073" width="3.7109375" style="237" customWidth="1"/>
    <col min="3074" max="3074" width="27.5703125" style="237" customWidth="1"/>
    <col min="3075" max="3075" width="16.7109375" style="237" customWidth="1"/>
    <col min="3076" max="3076" width="5.28515625" style="237" customWidth="1"/>
    <col min="3077" max="3077" width="6.42578125" style="237" bestFit="1" customWidth="1"/>
    <col min="3078" max="3078" width="14.7109375" style="237" customWidth="1"/>
    <col min="3079" max="3079" width="2.7109375" style="237" customWidth="1"/>
    <col min="3080" max="3080" width="14.7109375" style="237" customWidth="1"/>
    <col min="3081" max="3081" width="15.42578125" style="237" bestFit="1" customWidth="1"/>
    <col min="3082" max="3328" width="9.140625" style="237"/>
    <col min="3329" max="3329" width="3.7109375" style="237" customWidth="1"/>
    <col min="3330" max="3330" width="27.5703125" style="237" customWidth="1"/>
    <col min="3331" max="3331" width="16.7109375" style="237" customWidth="1"/>
    <col min="3332" max="3332" width="5.28515625" style="237" customWidth="1"/>
    <col min="3333" max="3333" width="6.42578125" style="237" bestFit="1" customWidth="1"/>
    <col min="3334" max="3334" width="14.7109375" style="237" customWidth="1"/>
    <col min="3335" max="3335" width="2.7109375" style="237" customWidth="1"/>
    <col min="3336" max="3336" width="14.7109375" style="237" customWidth="1"/>
    <col min="3337" max="3337" width="15.42578125" style="237" bestFit="1" customWidth="1"/>
    <col min="3338" max="3584" width="9.140625" style="237"/>
    <col min="3585" max="3585" width="3.7109375" style="237" customWidth="1"/>
    <col min="3586" max="3586" width="27.5703125" style="237" customWidth="1"/>
    <col min="3587" max="3587" width="16.7109375" style="237" customWidth="1"/>
    <col min="3588" max="3588" width="5.28515625" style="237" customWidth="1"/>
    <col min="3589" max="3589" width="6.42578125" style="237" bestFit="1" customWidth="1"/>
    <col min="3590" max="3590" width="14.7109375" style="237" customWidth="1"/>
    <col min="3591" max="3591" width="2.7109375" style="237" customWidth="1"/>
    <col min="3592" max="3592" width="14.7109375" style="237" customWidth="1"/>
    <col min="3593" max="3593" width="15.42578125" style="237" bestFit="1" customWidth="1"/>
    <col min="3594" max="3840" width="9.140625" style="237"/>
    <col min="3841" max="3841" width="3.7109375" style="237" customWidth="1"/>
    <col min="3842" max="3842" width="27.5703125" style="237" customWidth="1"/>
    <col min="3843" max="3843" width="16.7109375" style="237" customWidth="1"/>
    <col min="3844" max="3844" width="5.28515625" style="237" customWidth="1"/>
    <col min="3845" max="3845" width="6.42578125" style="237" bestFit="1" customWidth="1"/>
    <col min="3846" max="3846" width="14.7109375" style="237" customWidth="1"/>
    <col min="3847" max="3847" width="2.7109375" style="237" customWidth="1"/>
    <col min="3848" max="3848" width="14.7109375" style="237" customWidth="1"/>
    <col min="3849" max="3849" width="15.42578125" style="237" bestFit="1" customWidth="1"/>
    <col min="3850" max="4096" width="9.140625" style="237"/>
    <col min="4097" max="4097" width="3.7109375" style="237" customWidth="1"/>
    <col min="4098" max="4098" width="27.5703125" style="237" customWidth="1"/>
    <col min="4099" max="4099" width="16.7109375" style="237" customWidth="1"/>
    <col min="4100" max="4100" width="5.28515625" style="237" customWidth="1"/>
    <col min="4101" max="4101" width="6.42578125" style="237" bestFit="1" customWidth="1"/>
    <col min="4102" max="4102" width="14.7109375" style="237" customWidth="1"/>
    <col min="4103" max="4103" width="2.7109375" style="237" customWidth="1"/>
    <col min="4104" max="4104" width="14.7109375" style="237" customWidth="1"/>
    <col min="4105" max="4105" width="15.42578125" style="237" bestFit="1" customWidth="1"/>
    <col min="4106" max="4352" width="9.140625" style="237"/>
    <col min="4353" max="4353" width="3.7109375" style="237" customWidth="1"/>
    <col min="4354" max="4354" width="27.5703125" style="237" customWidth="1"/>
    <col min="4355" max="4355" width="16.7109375" style="237" customWidth="1"/>
    <col min="4356" max="4356" width="5.28515625" style="237" customWidth="1"/>
    <col min="4357" max="4357" width="6.42578125" style="237" bestFit="1" customWidth="1"/>
    <col min="4358" max="4358" width="14.7109375" style="237" customWidth="1"/>
    <col min="4359" max="4359" width="2.7109375" style="237" customWidth="1"/>
    <col min="4360" max="4360" width="14.7109375" style="237" customWidth="1"/>
    <col min="4361" max="4361" width="15.42578125" style="237" bestFit="1" customWidth="1"/>
    <col min="4362" max="4608" width="9.140625" style="237"/>
    <col min="4609" max="4609" width="3.7109375" style="237" customWidth="1"/>
    <col min="4610" max="4610" width="27.5703125" style="237" customWidth="1"/>
    <col min="4611" max="4611" width="16.7109375" style="237" customWidth="1"/>
    <col min="4612" max="4612" width="5.28515625" style="237" customWidth="1"/>
    <col min="4613" max="4613" width="6.42578125" style="237" bestFit="1" customWidth="1"/>
    <col min="4614" max="4614" width="14.7109375" style="237" customWidth="1"/>
    <col min="4615" max="4615" width="2.7109375" style="237" customWidth="1"/>
    <col min="4616" max="4616" width="14.7109375" style="237" customWidth="1"/>
    <col min="4617" max="4617" width="15.42578125" style="237" bestFit="1" customWidth="1"/>
    <col min="4618" max="4864" width="9.140625" style="237"/>
    <col min="4865" max="4865" width="3.7109375" style="237" customWidth="1"/>
    <col min="4866" max="4866" width="27.5703125" style="237" customWidth="1"/>
    <col min="4867" max="4867" width="16.7109375" style="237" customWidth="1"/>
    <col min="4868" max="4868" width="5.28515625" style="237" customWidth="1"/>
    <col min="4869" max="4869" width="6.42578125" style="237" bestFit="1" customWidth="1"/>
    <col min="4870" max="4870" width="14.7109375" style="237" customWidth="1"/>
    <col min="4871" max="4871" width="2.7109375" style="237" customWidth="1"/>
    <col min="4872" max="4872" width="14.7109375" style="237" customWidth="1"/>
    <col min="4873" max="4873" width="15.42578125" style="237" bestFit="1" customWidth="1"/>
    <col min="4874" max="5120" width="9.140625" style="237"/>
    <col min="5121" max="5121" width="3.7109375" style="237" customWidth="1"/>
    <col min="5122" max="5122" width="27.5703125" style="237" customWidth="1"/>
    <col min="5123" max="5123" width="16.7109375" style="237" customWidth="1"/>
    <col min="5124" max="5124" width="5.28515625" style="237" customWidth="1"/>
    <col min="5125" max="5125" width="6.42578125" style="237" bestFit="1" customWidth="1"/>
    <col min="5126" max="5126" width="14.7109375" style="237" customWidth="1"/>
    <col min="5127" max="5127" width="2.7109375" style="237" customWidth="1"/>
    <col min="5128" max="5128" width="14.7109375" style="237" customWidth="1"/>
    <col min="5129" max="5129" width="15.42578125" style="237" bestFit="1" customWidth="1"/>
    <col min="5130" max="5376" width="9.140625" style="237"/>
    <col min="5377" max="5377" width="3.7109375" style="237" customWidth="1"/>
    <col min="5378" max="5378" width="27.5703125" style="237" customWidth="1"/>
    <col min="5379" max="5379" width="16.7109375" style="237" customWidth="1"/>
    <col min="5380" max="5380" width="5.28515625" style="237" customWidth="1"/>
    <col min="5381" max="5381" width="6.42578125" style="237" bestFit="1" customWidth="1"/>
    <col min="5382" max="5382" width="14.7109375" style="237" customWidth="1"/>
    <col min="5383" max="5383" width="2.7109375" style="237" customWidth="1"/>
    <col min="5384" max="5384" width="14.7109375" style="237" customWidth="1"/>
    <col min="5385" max="5385" width="15.42578125" style="237" bestFit="1" customWidth="1"/>
    <col min="5386" max="5632" width="9.140625" style="237"/>
    <col min="5633" max="5633" width="3.7109375" style="237" customWidth="1"/>
    <col min="5634" max="5634" width="27.5703125" style="237" customWidth="1"/>
    <col min="5635" max="5635" width="16.7109375" style="237" customWidth="1"/>
    <col min="5636" max="5636" width="5.28515625" style="237" customWidth="1"/>
    <col min="5637" max="5637" width="6.42578125" style="237" bestFit="1" customWidth="1"/>
    <col min="5638" max="5638" width="14.7109375" style="237" customWidth="1"/>
    <col min="5639" max="5639" width="2.7109375" style="237" customWidth="1"/>
    <col min="5640" max="5640" width="14.7109375" style="237" customWidth="1"/>
    <col min="5641" max="5641" width="15.42578125" style="237" bestFit="1" customWidth="1"/>
    <col min="5642" max="5888" width="9.140625" style="237"/>
    <col min="5889" max="5889" width="3.7109375" style="237" customWidth="1"/>
    <col min="5890" max="5890" width="27.5703125" style="237" customWidth="1"/>
    <col min="5891" max="5891" width="16.7109375" style="237" customWidth="1"/>
    <col min="5892" max="5892" width="5.28515625" style="237" customWidth="1"/>
    <col min="5893" max="5893" width="6.42578125" style="237" bestFit="1" customWidth="1"/>
    <col min="5894" max="5894" width="14.7109375" style="237" customWidth="1"/>
    <col min="5895" max="5895" width="2.7109375" style="237" customWidth="1"/>
    <col min="5896" max="5896" width="14.7109375" style="237" customWidth="1"/>
    <col min="5897" max="5897" width="15.42578125" style="237" bestFit="1" customWidth="1"/>
    <col min="5898" max="6144" width="9.140625" style="237"/>
    <col min="6145" max="6145" width="3.7109375" style="237" customWidth="1"/>
    <col min="6146" max="6146" width="27.5703125" style="237" customWidth="1"/>
    <col min="6147" max="6147" width="16.7109375" style="237" customWidth="1"/>
    <col min="6148" max="6148" width="5.28515625" style="237" customWidth="1"/>
    <col min="6149" max="6149" width="6.42578125" style="237" bestFit="1" customWidth="1"/>
    <col min="6150" max="6150" width="14.7109375" style="237" customWidth="1"/>
    <col min="6151" max="6151" width="2.7109375" style="237" customWidth="1"/>
    <col min="6152" max="6152" width="14.7109375" style="237" customWidth="1"/>
    <col min="6153" max="6153" width="15.42578125" style="237" bestFit="1" customWidth="1"/>
    <col min="6154" max="6400" width="9.140625" style="237"/>
    <col min="6401" max="6401" width="3.7109375" style="237" customWidth="1"/>
    <col min="6402" max="6402" width="27.5703125" style="237" customWidth="1"/>
    <col min="6403" max="6403" width="16.7109375" style="237" customWidth="1"/>
    <col min="6404" max="6404" width="5.28515625" style="237" customWidth="1"/>
    <col min="6405" max="6405" width="6.42578125" style="237" bestFit="1" customWidth="1"/>
    <col min="6406" max="6406" width="14.7109375" style="237" customWidth="1"/>
    <col min="6407" max="6407" width="2.7109375" style="237" customWidth="1"/>
    <col min="6408" max="6408" width="14.7109375" style="237" customWidth="1"/>
    <col min="6409" max="6409" width="15.42578125" style="237" bestFit="1" customWidth="1"/>
    <col min="6410" max="6656" width="9.140625" style="237"/>
    <col min="6657" max="6657" width="3.7109375" style="237" customWidth="1"/>
    <col min="6658" max="6658" width="27.5703125" style="237" customWidth="1"/>
    <col min="6659" max="6659" width="16.7109375" style="237" customWidth="1"/>
    <col min="6660" max="6660" width="5.28515625" style="237" customWidth="1"/>
    <col min="6661" max="6661" width="6.42578125" style="237" bestFit="1" customWidth="1"/>
    <col min="6662" max="6662" width="14.7109375" style="237" customWidth="1"/>
    <col min="6663" max="6663" width="2.7109375" style="237" customWidth="1"/>
    <col min="6664" max="6664" width="14.7109375" style="237" customWidth="1"/>
    <col min="6665" max="6665" width="15.42578125" style="237" bestFit="1" customWidth="1"/>
    <col min="6666" max="6912" width="9.140625" style="237"/>
    <col min="6913" max="6913" width="3.7109375" style="237" customWidth="1"/>
    <col min="6914" max="6914" width="27.5703125" style="237" customWidth="1"/>
    <col min="6915" max="6915" width="16.7109375" style="237" customWidth="1"/>
    <col min="6916" max="6916" width="5.28515625" style="237" customWidth="1"/>
    <col min="6917" max="6917" width="6.42578125" style="237" bestFit="1" customWidth="1"/>
    <col min="6918" max="6918" width="14.7109375" style="237" customWidth="1"/>
    <col min="6919" max="6919" width="2.7109375" style="237" customWidth="1"/>
    <col min="6920" max="6920" width="14.7109375" style="237" customWidth="1"/>
    <col min="6921" max="6921" width="15.42578125" style="237" bestFit="1" customWidth="1"/>
    <col min="6922" max="7168" width="9.140625" style="237"/>
    <col min="7169" max="7169" width="3.7109375" style="237" customWidth="1"/>
    <col min="7170" max="7170" width="27.5703125" style="237" customWidth="1"/>
    <col min="7171" max="7171" width="16.7109375" style="237" customWidth="1"/>
    <col min="7172" max="7172" width="5.28515625" style="237" customWidth="1"/>
    <col min="7173" max="7173" width="6.42578125" style="237" bestFit="1" customWidth="1"/>
    <col min="7174" max="7174" width="14.7109375" style="237" customWidth="1"/>
    <col min="7175" max="7175" width="2.7109375" style="237" customWidth="1"/>
    <col min="7176" max="7176" width="14.7109375" style="237" customWidth="1"/>
    <col min="7177" max="7177" width="15.42578125" style="237" bestFit="1" customWidth="1"/>
    <col min="7178" max="7424" width="9.140625" style="237"/>
    <col min="7425" max="7425" width="3.7109375" style="237" customWidth="1"/>
    <col min="7426" max="7426" width="27.5703125" style="237" customWidth="1"/>
    <col min="7427" max="7427" width="16.7109375" style="237" customWidth="1"/>
    <col min="7428" max="7428" width="5.28515625" style="237" customWidth="1"/>
    <col min="7429" max="7429" width="6.42578125" style="237" bestFit="1" customWidth="1"/>
    <col min="7430" max="7430" width="14.7109375" style="237" customWidth="1"/>
    <col min="7431" max="7431" width="2.7109375" style="237" customWidth="1"/>
    <col min="7432" max="7432" width="14.7109375" style="237" customWidth="1"/>
    <col min="7433" max="7433" width="15.42578125" style="237" bestFit="1" customWidth="1"/>
    <col min="7434" max="7680" width="9.140625" style="237"/>
    <col min="7681" max="7681" width="3.7109375" style="237" customWidth="1"/>
    <col min="7682" max="7682" width="27.5703125" style="237" customWidth="1"/>
    <col min="7683" max="7683" width="16.7109375" style="237" customWidth="1"/>
    <col min="7684" max="7684" width="5.28515625" style="237" customWidth="1"/>
    <col min="7685" max="7685" width="6.42578125" style="237" bestFit="1" customWidth="1"/>
    <col min="7686" max="7686" width="14.7109375" style="237" customWidth="1"/>
    <col min="7687" max="7687" width="2.7109375" style="237" customWidth="1"/>
    <col min="7688" max="7688" width="14.7109375" style="237" customWidth="1"/>
    <col min="7689" max="7689" width="15.42578125" style="237" bestFit="1" customWidth="1"/>
    <col min="7690" max="7936" width="9.140625" style="237"/>
    <col min="7937" max="7937" width="3.7109375" style="237" customWidth="1"/>
    <col min="7938" max="7938" width="27.5703125" style="237" customWidth="1"/>
    <col min="7939" max="7939" width="16.7109375" style="237" customWidth="1"/>
    <col min="7940" max="7940" width="5.28515625" style="237" customWidth="1"/>
    <col min="7941" max="7941" width="6.42578125" style="237" bestFit="1" customWidth="1"/>
    <col min="7942" max="7942" width="14.7109375" style="237" customWidth="1"/>
    <col min="7943" max="7943" width="2.7109375" style="237" customWidth="1"/>
    <col min="7944" max="7944" width="14.7109375" style="237" customWidth="1"/>
    <col min="7945" max="7945" width="15.42578125" style="237" bestFit="1" customWidth="1"/>
    <col min="7946" max="8192" width="9.140625" style="237"/>
    <col min="8193" max="8193" width="3.7109375" style="237" customWidth="1"/>
    <col min="8194" max="8194" width="27.5703125" style="237" customWidth="1"/>
    <col min="8195" max="8195" width="16.7109375" style="237" customWidth="1"/>
    <col min="8196" max="8196" width="5.28515625" style="237" customWidth="1"/>
    <col min="8197" max="8197" width="6.42578125" style="237" bestFit="1" customWidth="1"/>
    <col min="8198" max="8198" width="14.7109375" style="237" customWidth="1"/>
    <col min="8199" max="8199" width="2.7109375" style="237" customWidth="1"/>
    <col min="8200" max="8200" width="14.7109375" style="237" customWidth="1"/>
    <col min="8201" max="8201" width="15.42578125" style="237" bestFit="1" customWidth="1"/>
    <col min="8202" max="8448" width="9.140625" style="237"/>
    <col min="8449" max="8449" width="3.7109375" style="237" customWidth="1"/>
    <col min="8450" max="8450" width="27.5703125" style="237" customWidth="1"/>
    <col min="8451" max="8451" width="16.7109375" style="237" customWidth="1"/>
    <col min="8452" max="8452" width="5.28515625" style="237" customWidth="1"/>
    <col min="8453" max="8453" width="6.42578125" style="237" bestFit="1" customWidth="1"/>
    <col min="8454" max="8454" width="14.7109375" style="237" customWidth="1"/>
    <col min="8455" max="8455" width="2.7109375" style="237" customWidth="1"/>
    <col min="8456" max="8456" width="14.7109375" style="237" customWidth="1"/>
    <col min="8457" max="8457" width="15.42578125" style="237" bestFit="1" customWidth="1"/>
    <col min="8458" max="8704" width="9.140625" style="237"/>
    <col min="8705" max="8705" width="3.7109375" style="237" customWidth="1"/>
    <col min="8706" max="8706" width="27.5703125" style="237" customWidth="1"/>
    <col min="8707" max="8707" width="16.7109375" style="237" customWidth="1"/>
    <col min="8708" max="8708" width="5.28515625" style="237" customWidth="1"/>
    <col min="8709" max="8709" width="6.42578125" style="237" bestFit="1" customWidth="1"/>
    <col min="8710" max="8710" width="14.7109375" style="237" customWidth="1"/>
    <col min="8711" max="8711" width="2.7109375" style="237" customWidth="1"/>
    <col min="8712" max="8712" width="14.7109375" style="237" customWidth="1"/>
    <col min="8713" max="8713" width="15.42578125" style="237" bestFit="1" customWidth="1"/>
    <col min="8714" max="8960" width="9.140625" style="237"/>
    <col min="8961" max="8961" width="3.7109375" style="237" customWidth="1"/>
    <col min="8962" max="8962" width="27.5703125" style="237" customWidth="1"/>
    <col min="8963" max="8963" width="16.7109375" style="237" customWidth="1"/>
    <col min="8964" max="8964" width="5.28515625" style="237" customWidth="1"/>
    <col min="8965" max="8965" width="6.42578125" style="237" bestFit="1" customWidth="1"/>
    <col min="8966" max="8966" width="14.7109375" style="237" customWidth="1"/>
    <col min="8967" max="8967" width="2.7109375" style="237" customWidth="1"/>
    <col min="8968" max="8968" width="14.7109375" style="237" customWidth="1"/>
    <col min="8969" max="8969" width="15.42578125" style="237" bestFit="1" customWidth="1"/>
    <col min="8970" max="9216" width="9.140625" style="237"/>
    <col min="9217" max="9217" width="3.7109375" style="237" customWidth="1"/>
    <col min="9218" max="9218" width="27.5703125" style="237" customWidth="1"/>
    <col min="9219" max="9219" width="16.7109375" style="237" customWidth="1"/>
    <col min="9220" max="9220" width="5.28515625" style="237" customWidth="1"/>
    <col min="9221" max="9221" width="6.42578125" style="237" bestFit="1" customWidth="1"/>
    <col min="9222" max="9222" width="14.7109375" style="237" customWidth="1"/>
    <col min="9223" max="9223" width="2.7109375" style="237" customWidth="1"/>
    <col min="9224" max="9224" width="14.7109375" style="237" customWidth="1"/>
    <col min="9225" max="9225" width="15.42578125" style="237" bestFit="1" customWidth="1"/>
    <col min="9226" max="9472" width="9.140625" style="237"/>
    <col min="9473" max="9473" width="3.7109375" style="237" customWidth="1"/>
    <col min="9474" max="9474" width="27.5703125" style="237" customWidth="1"/>
    <col min="9475" max="9475" width="16.7109375" style="237" customWidth="1"/>
    <col min="9476" max="9476" width="5.28515625" style="237" customWidth="1"/>
    <col min="9477" max="9477" width="6.42578125" style="237" bestFit="1" customWidth="1"/>
    <col min="9478" max="9478" width="14.7109375" style="237" customWidth="1"/>
    <col min="9479" max="9479" width="2.7109375" style="237" customWidth="1"/>
    <col min="9480" max="9480" width="14.7109375" style="237" customWidth="1"/>
    <col min="9481" max="9481" width="15.42578125" style="237" bestFit="1" customWidth="1"/>
    <col min="9482" max="9728" width="9.140625" style="237"/>
    <col min="9729" max="9729" width="3.7109375" style="237" customWidth="1"/>
    <col min="9730" max="9730" width="27.5703125" style="237" customWidth="1"/>
    <col min="9731" max="9731" width="16.7109375" style="237" customWidth="1"/>
    <col min="9732" max="9732" width="5.28515625" style="237" customWidth="1"/>
    <col min="9733" max="9733" width="6.42578125" style="237" bestFit="1" customWidth="1"/>
    <col min="9734" max="9734" width="14.7109375" style="237" customWidth="1"/>
    <col min="9735" max="9735" width="2.7109375" style="237" customWidth="1"/>
    <col min="9736" max="9736" width="14.7109375" style="237" customWidth="1"/>
    <col min="9737" max="9737" width="15.42578125" style="237" bestFit="1" customWidth="1"/>
    <col min="9738" max="9984" width="9.140625" style="237"/>
    <col min="9985" max="9985" width="3.7109375" style="237" customWidth="1"/>
    <col min="9986" max="9986" width="27.5703125" style="237" customWidth="1"/>
    <col min="9987" max="9987" width="16.7109375" style="237" customWidth="1"/>
    <col min="9988" max="9988" width="5.28515625" style="237" customWidth="1"/>
    <col min="9989" max="9989" width="6.42578125" style="237" bestFit="1" customWidth="1"/>
    <col min="9990" max="9990" width="14.7109375" style="237" customWidth="1"/>
    <col min="9991" max="9991" width="2.7109375" style="237" customWidth="1"/>
    <col min="9992" max="9992" width="14.7109375" style="237" customWidth="1"/>
    <col min="9993" max="9993" width="15.42578125" style="237" bestFit="1" customWidth="1"/>
    <col min="9994" max="10240" width="9.140625" style="237"/>
    <col min="10241" max="10241" width="3.7109375" style="237" customWidth="1"/>
    <col min="10242" max="10242" width="27.5703125" style="237" customWidth="1"/>
    <col min="10243" max="10243" width="16.7109375" style="237" customWidth="1"/>
    <col min="10244" max="10244" width="5.28515625" style="237" customWidth="1"/>
    <col min="10245" max="10245" width="6.42578125" style="237" bestFit="1" customWidth="1"/>
    <col min="10246" max="10246" width="14.7109375" style="237" customWidth="1"/>
    <col min="10247" max="10247" width="2.7109375" style="237" customWidth="1"/>
    <col min="10248" max="10248" width="14.7109375" style="237" customWidth="1"/>
    <col min="10249" max="10249" width="15.42578125" style="237" bestFit="1" customWidth="1"/>
    <col min="10250" max="10496" width="9.140625" style="237"/>
    <col min="10497" max="10497" width="3.7109375" style="237" customWidth="1"/>
    <col min="10498" max="10498" width="27.5703125" style="237" customWidth="1"/>
    <col min="10499" max="10499" width="16.7109375" style="237" customWidth="1"/>
    <col min="10500" max="10500" width="5.28515625" style="237" customWidth="1"/>
    <col min="10501" max="10501" width="6.42578125" style="237" bestFit="1" customWidth="1"/>
    <col min="10502" max="10502" width="14.7109375" style="237" customWidth="1"/>
    <col min="10503" max="10503" width="2.7109375" style="237" customWidth="1"/>
    <col min="10504" max="10504" width="14.7109375" style="237" customWidth="1"/>
    <col min="10505" max="10505" width="15.42578125" style="237" bestFit="1" customWidth="1"/>
    <col min="10506" max="10752" width="9.140625" style="237"/>
    <col min="10753" max="10753" width="3.7109375" style="237" customWidth="1"/>
    <col min="10754" max="10754" width="27.5703125" style="237" customWidth="1"/>
    <col min="10755" max="10755" width="16.7109375" style="237" customWidth="1"/>
    <col min="10756" max="10756" width="5.28515625" style="237" customWidth="1"/>
    <col min="10757" max="10757" width="6.42578125" style="237" bestFit="1" customWidth="1"/>
    <col min="10758" max="10758" width="14.7109375" style="237" customWidth="1"/>
    <col min="10759" max="10759" width="2.7109375" style="237" customWidth="1"/>
    <col min="10760" max="10760" width="14.7109375" style="237" customWidth="1"/>
    <col min="10761" max="10761" width="15.42578125" style="237" bestFit="1" customWidth="1"/>
    <col min="10762" max="11008" width="9.140625" style="237"/>
    <col min="11009" max="11009" width="3.7109375" style="237" customWidth="1"/>
    <col min="11010" max="11010" width="27.5703125" style="237" customWidth="1"/>
    <col min="11011" max="11011" width="16.7109375" style="237" customWidth="1"/>
    <col min="11012" max="11012" width="5.28515625" style="237" customWidth="1"/>
    <col min="11013" max="11013" width="6.42578125" style="237" bestFit="1" customWidth="1"/>
    <col min="11014" max="11014" width="14.7109375" style="237" customWidth="1"/>
    <col min="11015" max="11015" width="2.7109375" style="237" customWidth="1"/>
    <col min="11016" max="11016" width="14.7109375" style="237" customWidth="1"/>
    <col min="11017" max="11017" width="15.42578125" style="237" bestFit="1" customWidth="1"/>
    <col min="11018" max="11264" width="9.140625" style="237"/>
    <col min="11265" max="11265" width="3.7109375" style="237" customWidth="1"/>
    <col min="11266" max="11266" width="27.5703125" style="237" customWidth="1"/>
    <col min="11267" max="11267" width="16.7109375" style="237" customWidth="1"/>
    <col min="11268" max="11268" width="5.28515625" style="237" customWidth="1"/>
    <col min="11269" max="11269" width="6.42578125" style="237" bestFit="1" customWidth="1"/>
    <col min="11270" max="11270" width="14.7109375" style="237" customWidth="1"/>
    <col min="11271" max="11271" width="2.7109375" style="237" customWidth="1"/>
    <col min="11272" max="11272" width="14.7109375" style="237" customWidth="1"/>
    <col min="11273" max="11273" width="15.42578125" style="237" bestFit="1" customWidth="1"/>
    <col min="11274" max="11520" width="9.140625" style="237"/>
    <col min="11521" max="11521" width="3.7109375" style="237" customWidth="1"/>
    <col min="11522" max="11522" width="27.5703125" style="237" customWidth="1"/>
    <col min="11523" max="11523" width="16.7109375" style="237" customWidth="1"/>
    <col min="11524" max="11524" width="5.28515625" style="237" customWidth="1"/>
    <col min="11525" max="11525" width="6.42578125" style="237" bestFit="1" customWidth="1"/>
    <col min="11526" max="11526" width="14.7109375" style="237" customWidth="1"/>
    <col min="11527" max="11527" width="2.7109375" style="237" customWidth="1"/>
    <col min="11528" max="11528" width="14.7109375" style="237" customWidth="1"/>
    <col min="11529" max="11529" width="15.42578125" style="237" bestFit="1" customWidth="1"/>
    <col min="11530" max="11776" width="9.140625" style="237"/>
    <col min="11777" max="11777" width="3.7109375" style="237" customWidth="1"/>
    <col min="11778" max="11778" width="27.5703125" style="237" customWidth="1"/>
    <col min="11779" max="11779" width="16.7109375" style="237" customWidth="1"/>
    <col min="11780" max="11780" width="5.28515625" style="237" customWidth="1"/>
    <col min="11781" max="11781" width="6.42578125" style="237" bestFit="1" customWidth="1"/>
    <col min="11782" max="11782" width="14.7109375" style="237" customWidth="1"/>
    <col min="11783" max="11783" width="2.7109375" style="237" customWidth="1"/>
    <col min="11784" max="11784" width="14.7109375" style="237" customWidth="1"/>
    <col min="11785" max="11785" width="15.42578125" style="237" bestFit="1" customWidth="1"/>
    <col min="11786" max="12032" width="9.140625" style="237"/>
    <col min="12033" max="12033" width="3.7109375" style="237" customWidth="1"/>
    <col min="12034" max="12034" width="27.5703125" style="237" customWidth="1"/>
    <col min="12035" max="12035" width="16.7109375" style="237" customWidth="1"/>
    <col min="12036" max="12036" width="5.28515625" style="237" customWidth="1"/>
    <col min="12037" max="12037" width="6.42578125" style="237" bestFit="1" customWidth="1"/>
    <col min="12038" max="12038" width="14.7109375" style="237" customWidth="1"/>
    <col min="12039" max="12039" width="2.7109375" style="237" customWidth="1"/>
    <col min="12040" max="12040" width="14.7109375" style="237" customWidth="1"/>
    <col min="12041" max="12041" width="15.42578125" style="237" bestFit="1" customWidth="1"/>
    <col min="12042" max="12288" width="9.140625" style="237"/>
    <col min="12289" max="12289" width="3.7109375" style="237" customWidth="1"/>
    <col min="12290" max="12290" width="27.5703125" style="237" customWidth="1"/>
    <col min="12291" max="12291" width="16.7109375" style="237" customWidth="1"/>
    <col min="12292" max="12292" width="5.28515625" style="237" customWidth="1"/>
    <col min="12293" max="12293" width="6.42578125" style="237" bestFit="1" customWidth="1"/>
    <col min="12294" max="12294" width="14.7109375" style="237" customWidth="1"/>
    <col min="12295" max="12295" width="2.7109375" style="237" customWidth="1"/>
    <col min="12296" max="12296" width="14.7109375" style="237" customWidth="1"/>
    <col min="12297" max="12297" width="15.42578125" style="237" bestFit="1" customWidth="1"/>
    <col min="12298" max="12544" width="9.140625" style="237"/>
    <col min="12545" max="12545" width="3.7109375" style="237" customWidth="1"/>
    <col min="12546" max="12546" width="27.5703125" style="237" customWidth="1"/>
    <col min="12547" max="12547" width="16.7109375" style="237" customWidth="1"/>
    <col min="12548" max="12548" width="5.28515625" style="237" customWidth="1"/>
    <col min="12549" max="12549" width="6.42578125" style="237" bestFit="1" customWidth="1"/>
    <col min="12550" max="12550" width="14.7109375" style="237" customWidth="1"/>
    <col min="12551" max="12551" width="2.7109375" style="237" customWidth="1"/>
    <col min="12552" max="12552" width="14.7109375" style="237" customWidth="1"/>
    <col min="12553" max="12553" width="15.42578125" style="237" bestFit="1" customWidth="1"/>
    <col min="12554" max="12800" width="9.140625" style="237"/>
    <col min="12801" max="12801" width="3.7109375" style="237" customWidth="1"/>
    <col min="12802" max="12802" width="27.5703125" style="237" customWidth="1"/>
    <col min="12803" max="12803" width="16.7109375" style="237" customWidth="1"/>
    <col min="12804" max="12804" width="5.28515625" style="237" customWidth="1"/>
    <col min="12805" max="12805" width="6.42578125" style="237" bestFit="1" customWidth="1"/>
    <col min="12806" max="12806" width="14.7109375" style="237" customWidth="1"/>
    <col min="12807" max="12807" width="2.7109375" style="237" customWidth="1"/>
    <col min="12808" max="12808" width="14.7109375" style="237" customWidth="1"/>
    <col min="12809" max="12809" width="15.42578125" style="237" bestFit="1" customWidth="1"/>
    <col min="12810" max="13056" width="9.140625" style="237"/>
    <col min="13057" max="13057" width="3.7109375" style="237" customWidth="1"/>
    <col min="13058" max="13058" width="27.5703125" style="237" customWidth="1"/>
    <col min="13059" max="13059" width="16.7109375" style="237" customWidth="1"/>
    <col min="13060" max="13060" width="5.28515625" style="237" customWidth="1"/>
    <col min="13061" max="13061" width="6.42578125" style="237" bestFit="1" customWidth="1"/>
    <col min="13062" max="13062" width="14.7109375" style="237" customWidth="1"/>
    <col min="13063" max="13063" width="2.7109375" style="237" customWidth="1"/>
    <col min="13064" max="13064" width="14.7109375" style="237" customWidth="1"/>
    <col min="13065" max="13065" width="15.42578125" style="237" bestFit="1" customWidth="1"/>
    <col min="13066" max="13312" width="9.140625" style="237"/>
    <col min="13313" max="13313" width="3.7109375" style="237" customWidth="1"/>
    <col min="13314" max="13314" width="27.5703125" style="237" customWidth="1"/>
    <col min="13315" max="13315" width="16.7109375" style="237" customWidth="1"/>
    <col min="13316" max="13316" width="5.28515625" style="237" customWidth="1"/>
    <col min="13317" max="13317" width="6.42578125" style="237" bestFit="1" customWidth="1"/>
    <col min="13318" max="13318" width="14.7109375" style="237" customWidth="1"/>
    <col min="13319" max="13319" width="2.7109375" style="237" customWidth="1"/>
    <col min="13320" max="13320" width="14.7109375" style="237" customWidth="1"/>
    <col min="13321" max="13321" width="15.42578125" style="237" bestFit="1" customWidth="1"/>
    <col min="13322" max="13568" width="9.140625" style="237"/>
    <col min="13569" max="13569" width="3.7109375" style="237" customWidth="1"/>
    <col min="13570" max="13570" width="27.5703125" style="237" customWidth="1"/>
    <col min="13571" max="13571" width="16.7109375" style="237" customWidth="1"/>
    <col min="13572" max="13572" width="5.28515625" style="237" customWidth="1"/>
    <col min="13573" max="13573" width="6.42578125" style="237" bestFit="1" customWidth="1"/>
    <col min="13574" max="13574" width="14.7109375" style="237" customWidth="1"/>
    <col min="13575" max="13575" width="2.7109375" style="237" customWidth="1"/>
    <col min="13576" max="13576" width="14.7109375" style="237" customWidth="1"/>
    <col min="13577" max="13577" width="15.42578125" style="237" bestFit="1" customWidth="1"/>
    <col min="13578" max="13824" width="9.140625" style="237"/>
    <col min="13825" max="13825" width="3.7109375" style="237" customWidth="1"/>
    <col min="13826" max="13826" width="27.5703125" style="237" customWidth="1"/>
    <col min="13827" max="13827" width="16.7109375" style="237" customWidth="1"/>
    <col min="13828" max="13828" width="5.28515625" style="237" customWidth="1"/>
    <col min="13829" max="13829" width="6.42578125" style="237" bestFit="1" customWidth="1"/>
    <col min="13830" max="13830" width="14.7109375" style="237" customWidth="1"/>
    <col min="13831" max="13831" width="2.7109375" style="237" customWidth="1"/>
    <col min="13832" max="13832" width="14.7109375" style="237" customWidth="1"/>
    <col min="13833" max="13833" width="15.42578125" style="237" bestFit="1" customWidth="1"/>
    <col min="13834" max="14080" width="9.140625" style="237"/>
    <col min="14081" max="14081" width="3.7109375" style="237" customWidth="1"/>
    <col min="14082" max="14082" width="27.5703125" style="237" customWidth="1"/>
    <col min="14083" max="14083" width="16.7109375" style="237" customWidth="1"/>
    <col min="14084" max="14084" width="5.28515625" style="237" customWidth="1"/>
    <col min="14085" max="14085" width="6.42578125" style="237" bestFit="1" customWidth="1"/>
    <col min="14086" max="14086" width="14.7109375" style="237" customWidth="1"/>
    <col min="14087" max="14087" width="2.7109375" style="237" customWidth="1"/>
    <col min="14088" max="14088" width="14.7109375" style="237" customWidth="1"/>
    <col min="14089" max="14089" width="15.42578125" style="237" bestFit="1" customWidth="1"/>
    <col min="14090" max="14336" width="9.140625" style="237"/>
    <col min="14337" max="14337" width="3.7109375" style="237" customWidth="1"/>
    <col min="14338" max="14338" width="27.5703125" style="237" customWidth="1"/>
    <col min="14339" max="14339" width="16.7109375" style="237" customWidth="1"/>
    <col min="14340" max="14340" width="5.28515625" style="237" customWidth="1"/>
    <col min="14341" max="14341" width="6.42578125" style="237" bestFit="1" customWidth="1"/>
    <col min="14342" max="14342" width="14.7109375" style="237" customWidth="1"/>
    <col min="14343" max="14343" width="2.7109375" style="237" customWidth="1"/>
    <col min="14344" max="14344" width="14.7109375" style="237" customWidth="1"/>
    <col min="14345" max="14345" width="15.42578125" style="237" bestFit="1" customWidth="1"/>
    <col min="14346" max="14592" width="9.140625" style="237"/>
    <col min="14593" max="14593" width="3.7109375" style="237" customWidth="1"/>
    <col min="14594" max="14594" width="27.5703125" style="237" customWidth="1"/>
    <col min="14595" max="14595" width="16.7109375" style="237" customWidth="1"/>
    <col min="14596" max="14596" width="5.28515625" style="237" customWidth="1"/>
    <col min="14597" max="14597" width="6.42578125" style="237" bestFit="1" customWidth="1"/>
    <col min="14598" max="14598" width="14.7109375" style="237" customWidth="1"/>
    <col min="14599" max="14599" width="2.7109375" style="237" customWidth="1"/>
    <col min="14600" max="14600" width="14.7109375" style="237" customWidth="1"/>
    <col min="14601" max="14601" width="15.42578125" style="237" bestFit="1" customWidth="1"/>
    <col min="14602" max="14848" width="9.140625" style="237"/>
    <col min="14849" max="14849" width="3.7109375" style="237" customWidth="1"/>
    <col min="14850" max="14850" width="27.5703125" style="237" customWidth="1"/>
    <col min="14851" max="14851" width="16.7109375" style="237" customWidth="1"/>
    <col min="14852" max="14852" width="5.28515625" style="237" customWidth="1"/>
    <col min="14853" max="14853" width="6.42578125" style="237" bestFit="1" customWidth="1"/>
    <col min="14854" max="14854" width="14.7109375" style="237" customWidth="1"/>
    <col min="14855" max="14855" width="2.7109375" style="237" customWidth="1"/>
    <col min="14856" max="14856" width="14.7109375" style="237" customWidth="1"/>
    <col min="14857" max="14857" width="15.42578125" style="237" bestFit="1" customWidth="1"/>
    <col min="14858" max="15104" width="9.140625" style="237"/>
    <col min="15105" max="15105" width="3.7109375" style="237" customWidth="1"/>
    <col min="15106" max="15106" width="27.5703125" style="237" customWidth="1"/>
    <col min="15107" max="15107" width="16.7109375" style="237" customWidth="1"/>
    <col min="15108" max="15108" width="5.28515625" style="237" customWidth="1"/>
    <col min="15109" max="15109" width="6.42578125" style="237" bestFit="1" customWidth="1"/>
    <col min="15110" max="15110" width="14.7109375" style="237" customWidth="1"/>
    <col min="15111" max="15111" width="2.7109375" style="237" customWidth="1"/>
    <col min="15112" max="15112" width="14.7109375" style="237" customWidth="1"/>
    <col min="15113" max="15113" width="15.42578125" style="237" bestFit="1" customWidth="1"/>
    <col min="15114" max="15360" width="9.140625" style="237"/>
    <col min="15361" max="15361" width="3.7109375" style="237" customWidth="1"/>
    <col min="15362" max="15362" width="27.5703125" style="237" customWidth="1"/>
    <col min="15363" max="15363" width="16.7109375" style="237" customWidth="1"/>
    <col min="15364" max="15364" width="5.28515625" style="237" customWidth="1"/>
    <col min="15365" max="15365" width="6.42578125" style="237" bestFit="1" customWidth="1"/>
    <col min="15366" max="15366" width="14.7109375" style="237" customWidth="1"/>
    <col min="15367" max="15367" width="2.7109375" style="237" customWidth="1"/>
    <col min="15368" max="15368" width="14.7109375" style="237" customWidth="1"/>
    <col min="15369" max="15369" width="15.42578125" style="237" bestFit="1" customWidth="1"/>
    <col min="15370" max="15616" width="9.140625" style="237"/>
    <col min="15617" max="15617" width="3.7109375" style="237" customWidth="1"/>
    <col min="15618" max="15618" width="27.5703125" style="237" customWidth="1"/>
    <col min="15619" max="15619" width="16.7109375" style="237" customWidth="1"/>
    <col min="15620" max="15620" width="5.28515625" style="237" customWidth="1"/>
    <col min="15621" max="15621" width="6.42578125" style="237" bestFit="1" customWidth="1"/>
    <col min="15622" max="15622" width="14.7109375" style="237" customWidth="1"/>
    <col min="15623" max="15623" width="2.7109375" style="237" customWidth="1"/>
    <col min="15624" max="15624" width="14.7109375" style="237" customWidth="1"/>
    <col min="15625" max="15625" width="15.42578125" style="237" bestFit="1" customWidth="1"/>
    <col min="15626" max="15872" width="9.140625" style="237"/>
    <col min="15873" max="15873" width="3.7109375" style="237" customWidth="1"/>
    <col min="15874" max="15874" width="27.5703125" style="237" customWidth="1"/>
    <col min="15875" max="15875" width="16.7109375" style="237" customWidth="1"/>
    <col min="15876" max="15876" width="5.28515625" style="237" customWidth="1"/>
    <col min="15877" max="15877" width="6.42578125" style="237" bestFit="1" customWidth="1"/>
    <col min="15878" max="15878" width="14.7109375" style="237" customWidth="1"/>
    <col min="15879" max="15879" width="2.7109375" style="237" customWidth="1"/>
    <col min="15880" max="15880" width="14.7109375" style="237" customWidth="1"/>
    <col min="15881" max="15881" width="15.42578125" style="237" bestFit="1" customWidth="1"/>
    <col min="15882" max="16128" width="9.140625" style="237"/>
    <col min="16129" max="16129" width="3.7109375" style="237" customWidth="1"/>
    <col min="16130" max="16130" width="27.5703125" style="237" customWidth="1"/>
    <col min="16131" max="16131" width="16.7109375" style="237" customWidth="1"/>
    <col min="16132" max="16132" width="5.28515625" style="237" customWidth="1"/>
    <col min="16133" max="16133" width="6.42578125" style="237" bestFit="1" customWidth="1"/>
    <col min="16134" max="16134" width="14.7109375" style="237" customWidth="1"/>
    <col min="16135" max="16135" width="2.7109375" style="237" customWidth="1"/>
    <col min="16136" max="16136" width="14.7109375" style="237" customWidth="1"/>
    <col min="16137" max="16137" width="15.42578125" style="237" bestFit="1" customWidth="1"/>
    <col min="16138" max="16384" width="9.140625" style="237"/>
  </cols>
  <sheetData>
    <row r="1" spans="1:10" s="225" customFormat="1" ht="15.95" customHeight="1">
      <c r="A1" s="511" t="str">
        <f>PL!A1</f>
        <v>CÔNG TY CỔ PHẦN HƯNG ĐẠO CONGTAINER</v>
      </c>
      <c r="B1" s="511"/>
      <c r="C1" s="511"/>
      <c r="D1" s="511"/>
      <c r="E1" s="511"/>
      <c r="F1" s="511"/>
      <c r="G1" s="511"/>
      <c r="H1" s="511"/>
      <c r="I1" s="257"/>
      <c r="J1" s="257"/>
    </row>
    <row r="2" spans="1:10" s="226" customFormat="1" ht="14.1" customHeight="1">
      <c r="A2" s="512" t="str">
        <f>PL!A2</f>
        <v>Số 62 Nguyễn Cửu Vân, phường 17, quận Bình Thạnh, Thành phố Hồ Chí Minh, Việt Nam</v>
      </c>
      <c r="B2" s="512"/>
      <c r="C2" s="512"/>
      <c r="D2" s="512"/>
      <c r="E2" s="512"/>
      <c r="F2" s="512"/>
      <c r="G2" s="512"/>
      <c r="H2" s="512"/>
      <c r="I2" s="258"/>
      <c r="J2" s="258"/>
    </row>
    <row r="3" spans="1:10" s="226" customFormat="1" ht="14.1" customHeight="1">
      <c r="A3" s="512" t="e">
        <f>PL!#REF!</f>
        <v>#REF!</v>
      </c>
      <c r="B3" s="512"/>
      <c r="C3" s="512"/>
      <c r="D3" s="512"/>
      <c r="E3" s="512"/>
      <c r="F3" s="512"/>
      <c r="G3" s="512"/>
      <c r="H3" s="512"/>
      <c r="I3" s="258"/>
      <c r="J3" s="258"/>
    </row>
    <row r="4" spans="1:10" s="226" customFormat="1" ht="14.1" customHeight="1" thickBot="1">
      <c r="A4" s="568">
        <f>PL!A3</f>
        <v>0</v>
      </c>
      <c r="B4" s="568"/>
      <c r="C4" s="568"/>
      <c r="D4" s="568"/>
      <c r="E4" s="568"/>
      <c r="F4" s="568"/>
      <c r="G4" s="568"/>
      <c r="H4" s="568"/>
      <c r="I4" s="258"/>
      <c r="J4" s="258"/>
    </row>
    <row r="5" spans="1:10" s="226" customFormat="1" ht="14.1" customHeight="1">
      <c r="A5" s="227"/>
      <c r="I5" s="259"/>
      <c r="J5" s="259"/>
    </row>
    <row r="6" spans="1:10" s="228" customFormat="1" ht="20.100000000000001" customHeight="1">
      <c r="A6" s="513" t="e">
        <f>"BÁO CÁO LƯU CHUYỂN TIỀN TỆ"&amp;" "&amp;#REF!</f>
        <v>#REF!</v>
      </c>
      <c r="B6" s="513"/>
      <c r="C6" s="513"/>
      <c r="D6" s="513"/>
      <c r="E6" s="513"/>
      <c r="F6" s="513"/>
      <c r="G6" s="513"/>
      <c r="H6" s="513"/>
      <c r="I6" s="260"/>
      <c r="J6" s="260"/>
    </row>
    <row r="7" spans="1:10" s="229" customFormat="1" ht="15.95" customHeight="1">
      <c r="A7" s="572" t="s">
        <v>340</v>
      </c>
      <c r="B7" s="572"/>
      <c r="C7" s="572"/>
      <c r="D7" s="572"/>
      <c r="E7" s="572"/>
      <c r="F7" s="572"/>
      <c r="G7" s="572"/>
      <c r="H7" s="572"/>
      <c r="I7" s="261"/>
      <c r="J7" s="261"/>
    </row>
    <row r="8" spans="1:10" s="229" customFormat="1" ht="15.95" customHeight="1">
      <c r="A8" s="504" t="str">
        <f>"N"&amp;RIGHT(A4,7)</f>
        <v>N0</v>
      </c>
      <c r="B8" s="504"/>
      <c r="C8" s="504"/>
      <c r="D8" s="504"/>
      <c r="E8" s="504"/>
      <c r="F8" s="504"/>
      <c r="G8" s="504"/>
      <c r="H8" s="504"/>
      <c r="I8" s="262"/>
      <c r="J8" s="262"/>
    </row>
    <row r="9" spans="1:10" s="227" customFormat="1" ht="14.1" customHeight="1">
      <c r="I9" s="263"/>
      <c r="J9" s="263"/>
    </row>
    <row r="10" spans="1:10" s="226" customFormat="1" ht="14.1" customHeight="1">
      <c r="H10" s="224" t="str">
        <f>PL!H8</f>
        <v>Đơn vị tính: VND</v>
      </c>
      <c r="I10" s="83"/>
      <c r="J10" s="83"/>
    </row>
    <row r="11" spans="1:10" s="226" customFormat="1" ht="14.1" customHeight="1">
      <c r="H11" s="265"/>
      <c r="I11" s="83"/>
      <c r="J11" s="83"/>
    </row>
    <row r="12" spans="1:10" s="226" customFormat="1" ht="14.1" customHeight="1" outlineLevel="1">
      <c r="F12" s="501" t="s">
        <v>274</v>
      </c>
      <c r="G12" s="501"/>
      <c r="H12" s="501"/>
      <c r="I12" s="259"/>
      <c r="J12" s="259"/>
    </row>
    <row r="13" spans="1:10" s="226" customFormat="1" ht="51" customHeight="1">
      <c r="A13" s="571" t="s">
        <v>54</v>
      </c>
      <c r="B13" s="571"/>
      <c r="C13" s="571"/>
      <c r="D13" s="231" t="s">
        <v>55</v>
      </c>
      <c r="E13" s="231" t="s">
        <v>269</v>
      </c>
      <c r="F13" s="232" t="s">
        <v>147</v>
      </c>
      <c r="G13" s="233"/>
      <c r="H13" s="232" t="s">
        <v>148</v>
      </c>
      <c r="I13" s="259"/>
      <c r="J13" s="259"/>
    </row>
    <row r="14" spans="1:10" ht="14.1" customHeight="1">
      <c r="A14" s="234"/>
      <c r="B14" s="234"/>
      <c r="C14" s="234"/>
      <c r="D14" s="235"/>
      <c r="E14" s="235"/>
      <c r="F14" s="236"/>
      <c r="G14" s="236"/>
      <c r="H14" s="236"/>
    </row>
    <row r="15" spans="1:10" s="241" customFormat="1" ht="14.1" customHeight="1">
      <c r="A15" s="238" t="s">
        <v>59</v>
      </c>
      <c r="B15" s="238" t="s">
        <v>150</v>
      </c>
      <c r="C15" s="238"/>
      <c r="D15" s="239"/>
      <c r="E15" s="239"/>
      <c r="F15" s="240"/>
      <c r="G15" s="240"/>
      <c r="H15" s="240"/>
      <c r="I15" s="238"/>
      <c r="J15" s="238"/>
    </row>
    <row r="16" spans="1:10" s="241" customFormat="1" ht="14.1" customHeight="1">
      <c r="A16" s="238"/>
      <c r="B16" s="238"/>
      <c r="C16" s="238"/>
      <c r="D16" s="239"/>
      <c r="E16" s="239"/>
      <c r="F16" s="240"/>
      <c r="G16" s="240"/>
      <c r="H16" s="240"/>
      <c r="I16" s="238"/>
      <c r="J16" s="238"/>
    </row>
    <row r="17" spans="1:10" ht="14.1" customHeight="1">
      <c r="A17" s="242" t="s">
        <v>62</v>
      </c>
      <c r="B17" s="243" t="s">
        <v>341</v>
      </c>
      <c r="C17" s="243"/>
      <c r="D17" s="244"/>
      <c r="E17" s="235"/>
      <c r="F17" s="236"/>
      <c r="G17" s="236"/>
      <c r="H17" s="236"/>
    </row>
    <row r="18" spans="1:10" ht="14.1" customHeight="1">
      <c r="A18" s="242"/>
      <c r="B18" s="245" t="s">
        <v>342</v>
      </c>
      <c r="C18" s="243"/>
      <c r="D18" s="244" t="s">
        <v>39</v>
      </c>
      <c r="E18" s="235"/>
      <c r="F18" s="236">
        <v>0</v>
      </c>
      <c r="G18" s="236"/>
      <c r="H18" s="236">
        <v>0</v>
      </c>
    </row>
    <row r="19" spans="1:10" ht="14.1" customHeight="1">
      <c r="A19" s="242" t="s">
        <v>64</v>
      </c>
      <c r="B19" s="234" t="s">
        <v>343</v>
      </c>
      <c r="C19" s="234"/>
      <c r="D19" s="244" t="s">
        <v>42</v>
      </c>
      <c r="E19" s="235"/>
      <c r="F19" s="236">
        <v>0</v>
      </c>
      <c r="G19" s="236"/>
      <c r="H19" s="236">
        <v>0</v>
      </c>
    </row>
    <row r="20" spans="1:10" ht="14.1" customHeight="1">
      <c r="A20" s="242" t="s">
        <v>69</v>
      </c>
      <c r="B20" s="234" t="s">
        <v>344</v>
      </c>
      <c r="C20" s="234"/>
      <c r="D20" s="244" t="s">
        <v>155</v>
      </c>
      <c r="E20" s="235"/>
      <c r="F20" s="236">
        <v>0</v>
      </c>
      <c r="G20" s="236"/>
      <c r="H20" s="236">
        <v>0</v>
      </c>
    </row>
    <row r="21" spans="1:10" ht="14.1" customHeight="1">
      <c r="A21" s="242" t="s">
        <v>71</v>
      </c>
      <c r="B21" s="234" t="s">
        <v>168</v>
      </c>
      <c r="C21" s="234"/>
      <c r="D21" s="244" t="s">
        <v>156</v>
      </c>
      <c r="E21" s="235"/>
      <c r="F21" s="236">
        <v>0</v>
      </c>
      <c r="G21" s="236"/>
      <c r="H21" s="236">
        <v>0</v>
      </c>
    </row>
    <row r="22" spans="1:10" ht="14.1" customHeight="1">
      <c r="A22" s="242" t="s">
        <v>73</v>
      </c>
      <c r="B22" s="234" t="s">
        <v>169</v>
      </c>
      <c r="C22" s="234"/>
      <c r="D22" s="244" t="s">
        <v>158</v>
      </c>
      <c r="E22" s="235"/>
      <c r="F22" s="236">
        <v>0</v>
      </c>
      <c r="G22" s="236"/>
      <c r="H22" s="236">
        <v>0</v>
      </c>
    </row>
    <row r="23" spans="1:10" ht="14.1" customHeight="1">
      <c r="A23" s="242" t="s">
        <v>74</v>
      </c>
      <c r="B23" s="234" t="s">
        <v>256</v>
      </c>
      <c r="C23" s="234"/>
      <c r="D23" s="244" t="s">
        <v>159</v>
      </c>
      <c r="E23" s="235"/>
      <c r="F23" s="236">
        <v>0</v>
      </c>
      <c r="G23" s="236"/>
      <c r="H23" s="236">
        <v>0</v>
      </c>
    </row>
    <row r="24" spans="1:10" ht="14.1" customHeight="1">
      <c r="A24" s="242" t="s">
        <v>102</v>
      </c>
      <c r="B24" s="234" t="s">
        <v>170</v>
      </c>
      <c r="C24" s="234"/>
      <c r="D24" s="244" t="s">
        <v>325</v>
      </c>
      <c r="E24" s="235"/>
      <c r="F24" s="236">
        <v>0</v>
      </c>
      <c r="G24" s="236"/>
      <c r="H24" s="236">
        <v>0</v>
      </c>
    </row>
    <row r="25" spans="1:10" ht="14.1" customHeight="1">
      <c r="A25" s="242"/>
      <c r="B25" s="234"/>
      <c r="C25" s="234"/>
      <c r="D25" s="244"/>
      <c r="E25" s="235"/>
      <c r="F25" s="246"/>
      <c r="G25" s="236"/>
      <c r="H25" s="246"/>
    </row>
    <row r="26" spans="1:10" s="251" customFormat="1" ht="14.1" customHeight="1">
      <c r="A26" s="247"/>
      <c r="B26" s="247" t="s">
        <v>171</v>
      </c>
      <c r="C26" s="247"/>
      <c r="D26" s="248">
        <v>20</v>
      </c>
      <c r="E26" s="248"/>
      <c r="F26" s="249">
        <f>SUM(F17:F24)</f>
        <v>0</v>
      </c>
      <c r="G26" s="250"/>
      <c r="H26" s="249">
        <f>SUM(H17:H24)</f>
        <v>0</v>
      </c>
      <c r="I26" s="247"/>
      <c r="J26" s="247"/>
    </row>
    <row r="27" spans="1:10" s="251" customFormat="1" ht="14.1" customHeight="1">
      <c r="A27" s="247"/>
      <c r="B27" s="247"/>
      <c r="C27" s="247"/>
      <c r="D27" s="248"/>
      <c r="E27" s="248"/>
      <c r="F27" s="250"/>
      <c r="G27" s="250"/>
      <c r="H27" s="250"/>
      <c r="I27" s="247"/>
      <c r="J27" s="247"/>
    </row>
    <row r="28" spans="1:10" s="251" customFormat="1" ht="14.1" customHeight="1">
      <c r="A28" s="247"/>
      <c r="B28" s="247"/>
      <c r="C28" s="247"/>
      <c r="D28" s="248"/>
      <c r="E28" s="248"/>
      <c r="F28" s="250"/>
      <c r="G28" s="250"/>
      <c r="H28" s="250"/>
      <c r="I28" s="247"/>
      <c r="J28" s="247"/>
    </row>
    <row r="29" spans="1:10" s="241" customFormat="1" ht="14.1" customHeight="1">
      <c r="A29" s="238" t="s">
        <v>66</v>
      </c>
      <c r="B29" s="238" t="s">
        <v>172</v>
      </c>
      <c r="C29" s="238"/>
      <c r="D29" s="239"/>
      <c r="E29" s="239"/>
      <c r="F29" s="240"/>
      <c r="G29" s="240"/>
      <c r="H29" s="240"/>
      <c r="I29" s="238"/>
      <c r="J29" s="238"/>
    </row>
    <row r="30" spans="1:10" s="241" customFormat="1" ht="14.1" customHeight="1">
      <c r="A30" s="238"/>
      <c r="B30" s="238"/>
      <c r="C30" s="238"/>
      <c r="D30" s="239"/>
      <c r="E30" s="239"/>
      <c r="F30" s="240"/>
      <c r="G30" s="240"/>
      <c r="H30" s="240"/>
      <c r="I30" s="238"/>
      <c r="J30" s="238"/>
    </row>
    <row r="31" spans="1:10" ht="14.1" customHeight="1">
      <c r="A31" s="242" t="s">
        <v>62</v>
      </c>
      <c r="B31" s="234" t="s">
        <v>173</v>
      </c>
      <c r="C31" s="234"/>
      <c r="D31" s="235"/>
      <c r="E31" s="235"/>
      <c r="F31" s="236"/>
      <c r="G31" s="236"/>
      <c r="H31" s="236"/>
    </row>
    <row r="32" spans="1:10" ht="14.1" customHeight="1">
      <c r="A32" s="242"/>
      <c r="B32" s="234" t="s">
        <v>174</v>
      </c>
      <c r="C32" s="234"/>
      <c r="D32" s="235">
        <v>21</v>
      </c>
      <c r="E32" s="235"/>
      <c r="F32" s="236">
        <v>0</v>
      </c>
      <c r="G32" s="236"/>
      <c r="H32" s="236">
        <v>0</v>
      </c>
    </row>
    <row r="33" spans="1:10" ht="14.1" customHeight="1">
      <c r="A33" s="242" t="s">
        <v>64</v>
      </c>
      <c r="B33" s="234" t="s">
        <v>345</v>
      </c>
      <c r="C33" s="234"/>
      <c r="D33" s="235"/>
      <c r="E33" s="235"/>
      <c r="F33" s="236"/>
      <c r="G33" s="236"/>
      <c r="H33" s="236"/>
    </row>
    <row r="34" spans="1:10" ht="14.1" customHeight="1">
      <c r="A34" s="242"/>
      <c r="B34" s="234" t="s">
        <v>174</v>
      </c>
      <c r="C34" s="234"/>
      <c r="D34" s="235">
        <v>22</v>
      </c>
      <c r="E34" s="235"/>
      <c r="F34" s="236">
        <v>0</v>
      </c>
      <c r="G34" s="236"/>
      <c r="H34" s="236">
        <v>0</v>
      </c>
    </row>
    <row r="35" spans="1:10" ht="14.1" customHeight="1">
      <c r="A35" s="242" t="s">
        <v>69</v>
      </c>
      <c r="B35" s="234" t="s">
        <v>176</v>
      </c>
      <c r="C35" s="234"/>
      <c r="D35" s="235"/>
      <c r="E35" s="235"/>
      <c r="F35" s="236"/>
      <c r="G35" s="236"/>
      <c r="H35" s="236"/>
    </row>
    <row r="36" spans="1:10" ht="14.1" customHeight="1">
      <c r="A36" s="242"/>
      <c r="B36" s="234" t="s">
        <v>177</v>
      </c>
      <c r="C36" s="234"/>
      <c r="D36" s="235">
        <v>23</v>
      </c>
      <c r="E36" s="235"/>
      <c r="F36" s="236">
        <v>0</v>
      </c>
      <c r="G36" s="236"/>
      <c r="H36" s="236">
        <v>0</v>
      </c>
    </row>
    <row r="37" spans="1:10" ht="14.1" customHeight="1">
      <c r="A37" s="242" t="s">
        <v>71</v>
      </c>
      <c r="B37" s="234" t="s">
        <v>178</v>
      </c>
      <c r="C37" s="234"/>
      <c r="D37" s="235"/>
      <c r="E37" s="235"/>
      <c r="F37" s="236"/>
      <c r="G37" s="236"/>
      <c r="H37" s="236"/>
    </row>
    <row r="38" spans="1:10" ht="14.1" customHeight="1">
      <c r="A38" s="242"/>
      <c r="B38" s="234" t="s">
        <v>177</v>
      </c>
      <c r="C38" s="234"/>
      <c r="D38" s="235">
        <v>24</v>
      </c>
      <c r="E38" s="235"/>
      <c r="F38" s="236">
        <v>0</v>
      </c>
      <c r="G38" s="236"/>
      <c r="H38" s="236">
        <v>0</v>
      </c>
    </row>
    <row r="39" spans="1:10" ht="14.1" customHeight="1">
      <c r="A39" s="242" t="s">
        <v>73</v>
      </c>
      <c r="B39" s="234" t="s">
        <v>179</v>
      </c>
      <c r="C39" s="234"/>
      <c r="D39" s="235">
        <v>25</v>
      </c>
      <c r="E39" s="235"/>
      <c r="F39" s="236">
        <v>0</v>
      </c>
      <c r="G39" s="236"/>
      <c r="H39" s="236">
        <v>0</v>
      </c>
    </row>
    <row r="40" spans="1:10" ht="14.1" customHeight="1">
      <c r="A40" s="242" t="s">
        <v>74</v>
      </c>
      <c r="B40" s="234" t="s">
        <v>180</v>
      </c>
      <c r="C40" s="234"/>
      <c r="D40" s="235">
        <v>26</v>
      </c>
      <c r="E40" s="235"/>
      <c r="F40" s="236">
        <v>0</v>
      </c>
      <c r="G40" s="236"/>
      <c r="H40" s="236">
        <v>0</v>
      </c>
    </row>
    <row r="41" spans="1:10" ht="14.1" customHeight="1">
      <c r="A41" s="242" t="s">
        <v>102</v>
      </c>
      <c r="B41" s="234" t="s">
        <v>181</v>
      </c>
      <c r="C41" s="234"/>
      <c r="D41" s="235">
        <v>27</v>
      </c>
      <c r="E41" s="235"/>
      <c r="F41" s="236">
        <v>0</v>
      </c>
      <c r="G41" s="236"/>
      <c r="H41" s="236">
        <v>0</v>
      </c>
    </row>
    <row r="42" spans="1:10" ht="14.1" customHeight="1">
      <c r="A42" s="242"/>
      <c r="B42" s="234"/>
      <c r="C42" s="234"/>
      <c r="D42" s="235"/>
      <c r="E42" s="235"/>
      <c r="F42" s="246"/>
      <c r="G42" s="236"/>
      <c r="H42" s="246"/>
    </row>
    <row r="43" spans="1:10" s="251" customFormat="1" ht="14.1" customHeight="1">
      <c r="A43" s="247"/>
      <c r="B43" s="247" t="s">
        <v>182</v>
      </c>
      <c r="C43" s="247"/>
      <c r="D43" s="248">
        <v>30</v>
      </c>
      <c r="E43" s="248"/>
      <c r="F43" s="249">
        <f>SUM(F31:F41)</f>
        <v>0</v>
      </c>
      <c r="G43" s="250"/>
      <c r="H43" s="249">
        <f>SUM(H31:H41)</f>
        <v>0</v>
      </c>
      <c r="I43" s="247"/>
      <c r="J43" s="247"/>
    </row>
    <row r="44" spans="1:10" s="251" customFormat="1" ht="14.1" customHeight="1">
      <c r="A44" s="247"/>
      <c r="B44" s="247"/>
      <c r="C44" s="247"/>
      <c r="D44" s="247"/>
      <c r="E44" s="247"/>
      <c r="F44" s="250"/>
      <c r="G44" s="250"/>
      <c r="H44" s="250"/>
      <c r="I44" s="247"/>
      <c r="J44" s="247"/>
    </row>
    <row r="46" spans="1:10" ht="14.1" customHeight="1">
      <c r="A46" s="569">
        <f>A4</f>
        <v>0</v>
      </c>
      <c r="B46" s="569"/>
      <c r="C46" s="569"/>
      <c r="D46" s="569"/>
      <c r="E46" s="569"/>
      <c r="F46" s="569"/>
      <c r="G46" s="569"/>
      <c r="H46" s="569"/>
    </row>
    <row r="47" spans="1:10" ht="14.1" customHeight="1" thickBot="1">
      <c r="A47" s="570" t="e">
        <f>"Báo cáo lưu chuyển tiền tệ"&amp;" "&amp;LOWER(#REF!)&amp;IF(LOWER(#REF!)&lt;&gt;""," ","")&amp;"(tiếp theo)"</f>
        <v>#REF!</v>
      </c>
      <c r="B47" s="570"/>
      <c r="C47" s="570"/>
      <c r="D47" s="570"/>
      <c r="E47" s="570"/>
      <c r="F47" s="570"/>
      <c r="G47" s="570"/>
      <c r="H47" s="570"/>
    </row>
    <row r="48" spans="1:10" ht="14.1" customHeight="1">
      <c r="F48" s="237"/>
      <c r="G48" s="237"/>
      <c r="H48" s="237"/>
    </row>
    <row r="49" spans="1:8" ht="27.95" customHeight="1">
      <c r="A49" s="230" t="s">
        <v>54</v>
      </c>
      <c r="B49" s="230"/>
      <c r="C49" s="230"/>
      <c r="D49" s="231" t="s">
        <v>55</v>
      </c>
      <c r="E49" s="231" t="s">
        <v>269</v>
      </c>
      <c r="F49" s="232" t="s">
        <v>147</v>
      </c>
      <c r="G49" s="233"/>
      <c r="H49" s="232" t="s">
        <v>148</v>
      </c>
    </row>
    <row r="50" spans="1:8" ht="14.1" customHeight="1">
      <c r="A50" s="238"/>
      <c r="B50" s="238"/>
      <c r="C50" s="238"/>
      <c r="D50" s="239"/>
      <c r="E50" s="239"/>
      <c r="F50" s="240"/>
      <c r="G50" s="240"/>
      <c r="H50" s="240"/>
    </row>
    <row r="51" spans="1:8" ht="14.1" customHeight="1">
      <c r="A51" s="238" t="s">
        <v>67</v>
      </c>
      <c r="B51" s="238" t="s">
        <v>183</v>
      </c>
      <c r="C51" s="238"/>
      <c r="D51" s="239"/>
      <c r="E51" s="239"/>
      <c r="F51" s="240"/>
      <c r="G51" s="240"/>
      <c r="H51" s="240"/>
    </row>
    <row r="52" spans="1:8" ht="14.1" customHeight="1">
      <c r="A52" s="238"/>
      <c r="B52" s="238"/>
      <c r="C52" s="238"/>
      <c r="D52" s="239"/>
      <c r="E52" s="239"/>
      <c r="F52" s="240"/>
      <c r="G52" s="240"/>
      <c r="H52" s="240"/>
    </row>
    <row r="53" spans="1:8" ht="14.1" customHeight="1">
      <c r="A53" s="242" t="s">
        <v>62</v>
      </c>
      <c r="B53" s="234" t="s">
        <v>184</v>
      </c>
      <c r="C53" s="234"/>
      <c r="D53" s="235"/>
      <c r="E53" s="235"/>
      <c r="F53" s="236"/>
      <c r="G53" s="236"/>
      <c r="H53" s="236"/>
    </row>
    <row r="54" spans="1:8" ht="14.1" customHeight="1">
      <c r="A54" s="242"/>
      <c r="B54" s="234" t="s">
        <v>185</v>
      </c>
      <c r="C54" s="234"/>
      <c r="D54" s="235">
        <v>31</v>
      </c>
      <c r="E54" s="235"/>
      <c r="F54" s="236">
        <v>0</v>
      </c>
      <c r="G54" s="236"/>
      <c r="H54" s="236">
        <v>0</v>
      </c>
    </row>
    <row r="55" spans="1:8" ht="14.1" customHeight="1">
      <c r="A55" s="242" t="s">
        <v>64</v>
      </c>
      <c r="B55" s="234" t="s">
        <v>339</v>
      </c>
      <c r="C55" s="234"/>
      <c r="D55" s="235"/>
      <c r="E55" s="235"/>
      <c r="F55" s="236"/>
      <c r="G55" s="236"/>
      <c r="H55" s="236"/>
    </row>
    <row r="56" spans="1:8" ht="14.1" customHeight="1">
      <c r="A56" s="242"/>
      <c r="B56" s="234" t="s">
        <v>186</v>
      </c>
      <c r="C56" s="234"/>
      <c r="D56" s="235">
        <v>32</v>
      </c>
      <c r="E56" s="235"/>
      <c r="F56" s="236">
        <v>0</v>
      </c>
      <c r="G56" s="236"/>
      <c r="H56" s="236">
        <v>0</v>
      </c>
    </row>
    <row r="57" spans="1:8" ht="14.1" customHeight="1">
      <c r="A57" s="242" t="s">
        <v>69</v>
      </c>
      <c r="B57" s="234" t="s">
        <v>327</v>
      </c>
      <c r="C57" s="234"/>
      <c r="D57" s="235">
        <v>33</v>
      </c>
      <c r="E57" s="252"/>
      <c r="F57" s="236">
        <v>0</v>
      </c>
      <c r="G57" s="236"/>
      <c r="H57" s="236">
        <v>0</v>
      </c>
    </row>
    <row r="58" spans="1:8" ht="14.1" customHeight="1">
      <c r="A58" s="242" t="s">
        <v>71</v>
      </c>
      <c r="B58" s="234" t="s">
        <v>328</v>
      </c>
      <c r="C58" s="234"/>
      <c r="D58" s="235">
        <v>34</v>
      </c>
      <c r="E58" s="252"/>
      <c r="F58" s="236">
        <v>0</v>
      </c>
      <c r="G58" s="236"/>
      <c r="H58" s="236">
        <v>0</v>
      </c>
    </row>
    <row r="59" spans="1:8" ht="14.1" customHeight="1">
      <c r="A59" s="242" t="s">
        <v>73</v>
      </c>
      <c r="B59" s="234" t="s">
        <v>329</v>
      </c>
      <c r="C59" s="234"/>
      <c r="D59" s="235">
        <v>35</v>
      </c>
      <c r="E59" s="235"/>
      <c r="F59" s="236">
        <v>0</v>
      </c>
      <c r="G59" s="236"/>
      <c r="H59" s="236">
        <v>0</v>
      </c>
    </row>
    <row r="60" spans="1:8" ht="14.1" customHeight="1">
      <c r="A60" s="242" t="s">
        <v>74</v>
      </c>
      <c r="B60" s="234" t="s">
        <v>187</v>
      </c>
      <c r="C60" s="234"/>
      <c r="D60" s="235">
        <v>36</v>
      </c>
      <c r="E60" s="235"/>
      <c r="F60" s="236">
        <v>0</v>
      </c>
      <c r="G60" s="236"/>
      <c r="H60" s="236">
        <v>0</v>
      </c>
    </row>
    <row r="61" spans="1:8" ht="14.1" customHeight="1">
      <c r="A61" s="242"/>
      <c r="B61" s="234"/>
      <c r="C61" s="234"/>
      <c r="D61" s="235"/>
      <c r="E61" s="235"/>
      <c r="F61" s="246"/>
      <c r="G61" s="236"/>
      <c r="H61" s="246"/>
    </row>
    <row r="62" spans="1:8" ht="14.1" customHeight="1">
      <c r="A62" s="247"/>
      <c r="B62" s="247" t="s">
        <v>188</v>
      </c>
      <c r="C62" s="247"/>
      <c r="D62" s="248">
        <v>40</v>
      </c>
      <c r="E62" s="248"/>
      <c r="F62" s="249">
        <f>SUM(F53:F60)</f>
        <v>0</v>
      </c>
      <c r="G62" s="250"/>
      <c r="H62" s="249">
        <f>SUM(H53:H60)</f>
        <v>0</v>
      </c>
    </row>
    <row r="63" spans="1:8" ht="14.1" customHeight="1">
      <c r="A63" s="247"/>
      <c r="B63" s="247"/>
      <c r="C63" s="247"/>
      <c r="D63" s="248"/>
      <c r="E63" s="248"/>
      <c r="F63" s="250"/>
      <c r="G63" s="250"/>
      <c r="H63" s="250"/>
    </row>
    <row r="64" spans="1:8" ht="14.1" customHeight="1">
      <c r="A64" s="238"/>
      <c r="B64" s="238" t="s">
        <v>189</v>
      </c>
      <c r="C64" s="238"/>
      <c r="D64" s="239">
        <v>50</v>
      </c>
      <c r="E64" s="239"/>
      <c r="F64" s="240">
        <f>F26+F43+F62</f>
        <v>0</v>
      </c>
      <c r="G64" s="240"/>
      <c r="H64" s="240">
        <f>H26+H43+H62</f>
        <v>0</v>
      </c>
    </row>
    <row r="65" spans="1:10" ht="14.1" customHeight="1">
      <c r="A65" s="238"/>
      <c r="B65" s="238"/>
      <c r="C65" s="238"/>
      <c r="D65" s="239"/>
      <c r="E65" s="239"/>
      <c r="F65" s="240"/>
      <c r="G65" s="240"/>
      <c r="H65" s="240"/>
    </row>
    <row r="66" spans="1:10" ht="14.1" customHeight="1">
      <c r="A66" s="238"/>
      <c r="B66" s="238" t="s">
        <v>190</v>
      </c>
      <c r="C66" s="238"/>
      <c r="D66" s="239">
        <v>60</v>
      </c>
      <c r="E66" s="239" t="s">
        <v>61</v>
      </c>
      <c r="F66" s="240">
        <v>0</v>
      </c>
      <c r="G66" s="240"/>
      <c r="H66" s="240">
        <v>0</v>
      </c>
    </row>
    <row r="67" spans="1:10" ht="14.1" customHeight="1">
      <c r="A67" s="238"/>
      <c r="B67" s="238"/>
      <c r="C67" s="238"/>
      <c r="D67" s="239"/>
      <c r="E67" s="239"/>
      <c r="F67" s="240"/>
      <c r="G67" s="240"/>
      <c r="H67" s="240"/>
    </row>
    <row r="68" spans="1:10" ht="14.1" customHeight="1">
      <c r="A68" s="234"/>
      <c r="B68" s="234" t="s">
        <v>191</v>
      </c>
      <c r="C68" s="234"/>
      <c r="D68" s="235">
        <v>61</v>
      </c>
      <c r="E68" s="235"/>
      <c r="F68" s="236">
        <v>0</v>
      </c>
      <c r="G68" s="236"/>
      <c r="H68" s="236">
        <v>0</v>
      </c>
    </row>
    <row r="69" spans="1:10" ht="14.1" customHeight="1">
      <c r="A69" s="234"/>
      <c r="B69" s="234"/>
      <c r="C69" s="234"/>
      <c r="D69" s="235"/>
      <c r="E69" s="235"/>
      <c r="F69" s="246"/>
      <c r="G69" s="236"/>
      <c r="H69" s="246"/>
    </row>
    <row r="70" spans="1:10" ht="14.1" customHeight="1" thickBot="1">
      <c r="A70" s="238"/>
      <c r="B70" s="238" t="s">
        <v>192</v>
      </c>
      <c r="C70" s="238"/>
      <c r="D70" s="239">
        <v>70</v>
      </c>
      <c r="E70" s="239" t="s">
        <v>61</v>
      </c>
      <c r="F70" s="253">
        <f>F64+F66+F68</f>
        <v>0</v>
      </c>
      <c r="G70" s="240"/>
      <c r="H70" s="253">
        <f>H64+H66+H68</f>
        <v>0</v>
      </c>
    </row>
    <row r="71" spans="1:10" ht="14.1" customHeight="1" thickTop="1">
      <c r="A71" s="234"/>
      <c r="B71" s="234"/>
      <c r="C71" s="234"/>
      <c r="D71" s="234"/>
      <c r="E71" s="234"/>
      <c r="F71" s="236"/>
      <c r="G71" s="236"/>
      <c r="H71" s="236"/>
    </row>
    <row r="72" spans="1:10" ht="14.1" customHeight="1">
      <c r="A72" s="234"/>
      <c r="B72" s="234"/>
      <c r="C72" s="234"/>
      <c r="D72" s="234"/>
      <c r="E72" s="234"/>
      <c r="F72" s="236"/>
      <c r="G72" s="236"/>
      <c r="H72" s="236"/>
    </row>
    <row r="73" spans="1:10" s="226" customFormat="1" ht="14.1" customHeight="1">
      <c r="F73" s="41">
        <f>PL!F59</f>
        <v>0</v>
      </c>
      <c r="G73" s="268"/>
      <c r="H73" s="269"/>
      <c r="I73" s="259"/>
      <c r="J73" s="259"/>
    </row>
    <row r="74" spans="1:10" s="226" customFormat="1" ht="14.1" customHeight="1">
      <c r="I74" s="259"/>
      <c r="J74" s="259"/>
    </row>
    <row r="75" spans="1:10" s="226" customFormat="1" ht="14.1" customHeight="1">
      <c r="I75" s="259"/>
      <c r="J75" s="259"/>
    </row>
    <row r="76" spans="1:10" s="226" customFormat="1" ht="14.1" customHeight="1">
      <c r="I76" s="259"/>
      <c r="J76" s="259"/>
    </row>
    <row r="77" spans="1:10" s="226" customFormat="1" ht="14.1" customHeight="1">
      <c r="I77" s="259"/>
      <c r="J77" s="259"/>
    </row>
    <row r="78" spans="1:10" s="226" customFormat="1" ht="14.1" customHeight="1">
      <c r="I78" s="259"/>
      <c r="J78" s="259"/>
    </row>
    <row r="79" spans="1:10" s="254" customFormat="1" ht="14.1" customHeight="1">
      <c r="B79" s="43" t="s">
        <v>193</v>
      </c>
      <c r="C79" s="96" t="s">
        <v>193</v>
      </c>
      <c r="D79" s="96"/>
      <c r="E79" s="96"/>
      <c r="F79" s="254" t="s">
        <v>145</v>
      </c>
      <c r="I79" s="243"/>
      <c r="J79" s="243"/>
    </row>
    <row r="80" spans="1:10" s="254" customFormat="1" ht="14.1" customHeight="1">
      <c r="B80" s="97" t="str">
        <f>PL!B65</f>
        <v>Người lập biểu</v>
      </c>
      <c r="C80" s="270" t="str">
        <f>PL!C65</f>
        <v xml:space="preserve">Kế toán trưởng </v>
      </c>
      <c r="D80" s="270"/>
      <c r="E80" s="270"/>
      <c r="F80" s="270" t="str">
        <f>PL!F65</f>
        <v>Tổng Giám đốc</v>
      </c>
      <c r="G80" s="270"/>
      <c r="H80" s="270"/>
      <c r="I80" s="243"/>
      <c r="J80" s="243"/>
    </row>
    <row r="81" spans="1:10" s="254" customFormat="1" ht="14.1" customHeight="1">
      <c r="B81" s="264" t="str">
        <f>PL!B66</f>
        <v>Trần Thị Thúy</v>
      </c>
      <c r="C81" s="74" t="str">
        <f>PL!C66</f>
        <v>Mai Hoàng Tuấn</v>
      </c>
      <c r="D81" s="74"/>
      <c r="E81" s="74"/>
      <c r="F81" s="74" t="str">
        <f>PL!F66</f>
        <v>Dương Công Phùng</v>
      </c>
      <c r="G81" s="74"/>
      <c r="H81" s="74"/>
      <c r="I81" s="243"/>
      <c r="J81" s="243"/>
    </row>
    <row r="82" spans="1:10" ht="14.1" customHeight="1">
      <c r="A82" s="267"/>
      <c r="B82" s="255"/>
    </row>
    <row r="83" spans="1:10" ht="14.1" customHeight="1">
      <c r="A83" s="267"/>
      <c r="B83" s="255"/>
    </row>
    <row r="84" spans="1:10" ht="14.1" customHeight="1">
      <c r="A84" s="267"/>
      <c r="B84" s="255"/>
    </row>
  </sheetData>
  <mergeCells count="11">
    <mergeCell ref="A46:H46"/>
    <mergeCell ref="A47:H47"/>
    <mergeCell ref="F12:H12"/>
    <mergeCell ref="A13:C13"/>
    <mergeCell ref="A7:H7"/>
    <mergeCell ref="A8:H8"/>
    <mergeCell ref="A1:H1"/>
    <mergeCell ref="A2:H2"/>
    <mergeCell ref="A3:H3"/>
    <mergeCell ref="A4:H4"/>
    <mergeCell ref="A6:H6"/>
  </mergeCells>
  <printOptions horizontalCentered="1"/>
  <pageMargins left="0.59055118110236227" right="0.39370078740157483" top="0.39370078740157483" bottom="0.51181102362204722" header="0" footer="0.35433070866141736"/>
  <pageSetup paperSize="9" orientation="portrait" useFirstPageNumber="1" r:id="rId1"/>
  <headerFooter alignWithMargins="0">
    <oddFooter>&amp;L&amp;"Times New Roman,Italic"&amp;9Báo cáo này phải được đọc cùng với Bản thuyết minh Báo cáo tài chính&amp;R&amp;"Times New Roman,Regular"&amp;11&amp;P</oddFooter>
  </headerFooter>
  <rowBreaks count="1" manualBreakCount="1">
    <brk id="45" max="16383" man="1"/>
  </rowBreaks>
</worksheet>
</file>

<file path=xl/worksheets/sheet9.xml><?xml version="1.0" encoding="utf-8"?>
<worksheet xmlns="http://schemas.openxmlformats.org/spreadsheetml/2006/main" xmlns:r="http://schemas.openxmlformats.org/officeDocument/2006/relationships">
  <sheetPr>
    <tabColor rgb="FF0000FF"/>
  </sheetPr>
  <dimension ref="A9:K65"/>
  <sheetViews>
    <sheetView view="pageBreakPreview" topLeftCell="A10" zoomScaleSheetLayoutView="100" workbookViewId="0">
      <pane xSplit="4" ySplit="2" topLeftCell="E36" activePane="bottomRight" state="frozen"/>
      <selection activeCell="F40" sqref="F40"/>
      <selection pane="topRight" activeCell="F40" sqref="F40"/>
      <selection pane="bottomLeft" activeCell="F40" sqref="F40"/>
      <selection pane="bottomRight" activeCell="F40" sqref="F40"/>
    </sheetView>
  </sheetViews>
  <sheetFormatPr defaultRowHeight="14.1" customHeight="1"/>
  <cols>
    <col min="1" max="1" width="4.7109375" style="135" customWidth="1"/>
    <col min="2" max="2" width="27.5703125" style="135" customWidth="1"/>
    <col min="3" max="3" width="16.7109375" style="135" customWidth="1"/>
    <col min="4" max="4" width="4.5703125" style="135" customWidth="1"/>
    <col min="5" max="5" width="16.42578125" style="147" customWidth="1"/>
    <col min="6" max="6" width="16.5703125" style="148" customWidth="1"/>
    <col min="7" max="7" width="16.5703125" style="149" customWidth="1"/>
    <col min="8" max="8" width="1.28515625" style="149" customWidth="1"/>
    <col min="9" max="9" width="15.140625" style="149" customWidth="1"/>
    <col min="10" max="10" width="1" style="135" customWidth="1"/>
    <col min="11" max="11" width="6.28515625" style="135" bestFit="1" customWidth="1"/>
    <col min="12" max="16384" width="9.140625" style="135"/>
  </cols>
  <sheetData>
    <row r="9" spans="1:11" s="122" customFormat="1" ht="14.1" customHeight="1">
      <c r="E9" s="123"/>
      <c r="F9" s="148"/>
    </row>
    <row r="10" spans="1:11" s="122" customFormat="1" ht="14.1" customHeight="1">
      <c r="A10" s="573" t="s">
        <v>54</v>
      </c>
      <c r="B10" s="573"/>
      <c r="C10" s="573"/>
      <c r="D10" s="573" t="s">
        <v>55</v>
      </c>
      <c r="E10" s="574" t="s">
        <v>250</v>
      </c>
      <c r="F10" s="574"/>
      <c r="G10" s="574"/>
      <c r="I10" s="124" t="s">
        <v>251</v>
      </c>
      <c r="K10" s="575" t="s">
        <v>255</v>
      </c>
    </row>
    <row r="11" spans="1:11" s="129" customFormat="1" ht="12">
      <c r="A11" s="573"/>
      <c r="B11" s="573"/>
      <c r="C11" s="573"/>
      <c r="D11" s="573"/>
      <c r="E11" s="125" t="s">
        <v>252</v>
      </c>
      <c r="F11" s="167" t="s">
        <v>253</v>
      </c>
      <c r="G11" s="126" t="s">
        <v>254</v>
      </c>
      <c r="H11" s="127"/>
      <c r="I11" s="128" t="s">
        <v>254</v>
      </c>
      <c r="K11" s="576"/>
    </row>
    <row r="12" spans="1:11" ht="14.1" customHeight="1">
      <c r="A12" s="130"/>
      <c r="B12" s="130"/>
      <c r="C12" s="130"/>
      <c r="D12" s="131"/>
      <c r="E12" s="132"/>
      <c r="F12" s="168"/>
      <c r="G12" s="134"/>
      <c r="H12" s="134"/>
      <c r="I12" s="134"/>
    </row>
    <row r="13" spans="1:11" s="140" customFormat="1" ht="14.1" customHeight="1">
      <c r="A13" s="130" t="s">
        <v>59</v>
      </c>
      <c r="B13" s="130" t="s">
        <v>150</v>
      </c>
      <c r="C13" s="130"/>
      <c r="D13" s="136"/>
      <c r="E13" s="137"/>
      <c r="F13" s="169"/>
      <c r="G13" s="139"/>
      <c r="H13" s="139"/>
      <c r="I13" s="139"/>
    </row>
    <row r="14" spans="1:11" s="140" customFormat="1" ht="14.1" customHeight="1">
      <c r="A14" s="130"/>
      <c r="B14" s="130"/>
      <c r="C14" s="130"/>
      <c r="D14" s="136"/>
      <c r="E14" s="137"/>
      <c r="F14" s="169"/>
      <c r="G14" s="139"/>
      <c r="H14" s="139"/>
      <c r="I14" s="139"/>
    </row>
    <row r="15" spans="1:11" ht="14.1" customHeight="1">
      <c r="A15" s="242" t="s">
        <v>62</v>
      </c>
      <c r="B15" s="243" t="s">
        <v>341</v>
      </c>
      <c r="C15" s="243"/>
      <c r="D15" s="244"/>
      <c r="E15" s="132"/>
      <c r="F15" s="168"/>
      <c r="G15" s="134"/>
      <c r="H15" s="134"/>
      <c r="I15" s="134"/>
      <c r="K15" s="172"/>
    </row>
    <row r="16" spans="1:11" ht="14.1" customHeight="1">
      <c r="A16" s="242"/>
      <c r="B16" s="245" t="s">
        <v>342</v>
      </c>
      <c r="C16" s="243"/>
      <c r="D16" s="244" t="s">
        <v>39</v>
      </c>
      <c r="E16" s="132">
        <f>'CF-TT'!F18</f>
        <v>0</v>
      </c>
      <c r="F16" s="168">
        <v>0</v>
      </c>
      <c r="G16" s="134">
        <f>E16+F16</f>
        <v>0</v>
      </c>
      <c r="H16" s="134"/>
      <c r="I16" s="134">
        <f>'CF-TT'!H18</f>
        <v>0</v>
      </c>
      <c r="K16" s="172" t="s">
        <v>258</v>
      </c>
    </row>
    <row r="17" spans="1:11" ht="13.5">
      <c r="A17" s="242" t="s">
        <v>64</v>
      </c>
      <c r="B17" s="234" t="s">
        <v>343</v>
      </c>
      <c r="C17" s="234"/>
      <c r="D17" s="244" t="s">
        <v>42</v>
      </c>
      <c r="E17" s="132">
        <f>'CF-TT'!F19</f>
        <v>0</v>
      </c>
      <c r="F17" s="168">
        <v>0</v>
      </c>
      <c r="G17" s="134">
        <f>E17+F17</f>
        <v>0</v>
      </c>
      <c r="H17" s="134"/>
      <c r="I17" s="134">
        <f>'CF-TT'!H19</f>
        <v>0</v>
      </c>
      <c r="K17" s="172" t="s">
        <v>258</v>
      </c>
    </row>
    <row r="18" spans="1:11" ht="14.1" customHeight="1">
      <c r="A18" s="242" t="s">
        <v>69</v>
      </c>
      <c r="B18" s="234" t="s">
        <v>344</v>
      </c>
      <c r="C18" s="234"/>
      <c r="D18" s="244" t="s">
        <v>155</v>
      </c>
      <c r="E18" s="132">
        <f>'CF-TT'!F20</f>
        <v>0</v>
      </c>
      <c r="F18" s="168">
        <v>0</v>
      </c>
      <c r="G18" s="134">
        <f>E18+F18</f>
        <v>0</v>
      </c>
      <c r="H18" s="134"/>
      <c r="I18" s="134">
        <f>'CF-TT'!H20</f>
        <v>0</v>
      </c>
      <c r="K18" s="172" t="s">
        <v>258</v>
      </c>
    </row>
    <row r="19" spans="1:11" s="147" customFormat="1" ht="14.1" customHeight="1">
      <c r="A19" s="242" t="s">
        <v>71</v>
      </c>
      <c r="B19" s="234" t="s">
        <v>168</v>
      </c>
      <c r="C19" s="234"/>
      <c r="D19" s="244" t="s">
        <v>156</v>
      </c>
      <c r="E19" s="132">
        <f>'CF-TT'!F21</f>
        <v>0</v>
      </c>
      <c r="F19" s="168">
        <v>0</v>
      </c>
      <c r="G19" s="132">
        <f>E19+F19</f>
        <v>0</v>
      </c>
      <c r="H19" s="132"/>
      <c r="I19" s="134">
        <f>'CF-TT'!H21</f>
        <v>0</v>
      </c>
      <c r="K19" s="172" t="s">
        <v>258</v>
      </c>
    </row>
    <row r="20" spans="1:11" s="147" customFormat="1" ht="14.1" customHeight="1">
      <c r="A20" s="242" t="s">
        <v>73</v>
      </c>
      <c r="B20" s="234" t="s">
        <v>169</v>
      </c>
      <c r="C20" s="234"/>
      <c r="D20" s="244" t="s">
        <v>158</v>
      </c>
      <c r="E20" s="132">
        <f>'CF-TT'!F22</f>
        <v>0</v>
      </c>
      <c r="F20" s="168">
        <v>0</v>
      </c>
      <c r="G20" s="132">
        <f>E20+F20</f>
        <v>0</v>
      </c>
      <c r="H20" s="132"/>
      <c r="I20" s="134">
        <f>'CF-TT'!H22</f>
        <v>0</v>
      </c>
      <c r="K20" s="172" t="s">
        <v>258</v>
      </c>
    </row>
    <row r="21" spans="1:11" s="147" customFormat="1" ht="14.1" customHeight="1">
      <c r="A21" s="242" t="s">
        <v>74</v>
      </c>
      <c r="B21" s="234" t="s">
        <v>256</v>
      </c>
      <c r="C21" s="234"/>
      <c r="D21" s="244" t="s">
        <v>159</v>
      </c>
      <c r="E21" s="132">
        <f>'CF-TT'!F23</f>
        <v>0</v>
      </c>
      <c r="F21" s="168">
        <v>0</v>
      </c>
      <c r="G21" s="132">
        <f t="shared" ref="G21:G22" si="0">E21+F21</f>
        <v>0</v>
      </c>
      <c r="H21" s="132"/>
      <c r="I21" s="134">
        <f>'CF-TT'!H23</f>
        <v>0</v>
      </c>
      <c r="K21" s="172" t="s">
        <v>258</v>
      </c>
    </row>
    <row r="22" spans="1:11" s="147" customFormat="1" ht="14.1" customHeight="1">
      <c r="A22" s="242" t="s">
        <v>102</v>
      </c>
      <c r="B22" s="234" t="s">
        <v>170</v>
      </c>
      <c r="C22" s="234"/>
      <c r="D22" s="244" t="s">
        <v>325</v>
      </c>
      <c r="E22" s="132">
        <f>'CF-TT'!F24</f>
        <v>0</v>
      </c>
      <c r="F22" s="168">
        <v>0</v>
      </c>
      <c r="G22" s="132">
        <f t="shared" si="0"/>
        <v>0</v>
      </c>
      <c r="H22" s="132"/>
      <c r="I22" s="134">
        <f>'CF-TT'!H24</f>
        <v>0</v>
      </c>
      <c r="K22" s="172" t="s">
        <v>258</v>
      </c>
    </row>
    <row r="23" spans="1:11" s="147" customFormat="1" ht="14.1" customHeight="1">
      <c r="A23" s="77"/>
      <c r="B23" s="77"/>
      <c r="C23" s="77"/>
      <c r="D23" s="81"/>
      <c r="E23" s="132"/>
      <c r="F23" s="168"/>
      <c r="G23" s="132"/>
      <c r="H23" s="132"/>
      <c r="I23" s="134"/>
      <c r="K23" s="172"/>
    </row>
    <row r="24" spans="1:11" s="147" customFormat="1" ht="14.1" customHeight="1">
      <c r="A24" s="77"/>
      <c r="B24" s="141" t="s">
        <v>171</v>
      </c>
      <c r="C24" s="141"/>
      <c r="D24" s="145">
        <v>20</v>
      </c>
      <c r="E24" s="271">
        <f>SUM(E15:E23)</f>
        <v>0</v>
      </c>
      <c r="F24" s="271">
        <f>SUM(F15:F23)</f>
        <v>0</v>
      </c>
      <c r="G24" s="272">
        <f>SUM(G15:G23)</f>
        <v>0</v>
      </c>
      <c r="H24" s="143"/>
      <c r="I24" s="272">
        <f>SUM(I15:I23)</f>
        <v>0</v>
      </c>
      <c r="K24" s="172"/>
    </row>
    <row r="25" spans="1:11" s="147" customFormat="1" ht="14.1" customHeight="1">
      <c r="A25" s="77"/>
      <c r="B25" s="77"/>
      <c r="C25" s="77"/>
      <c r="D25" s="81"/>
      <c r="E25" s="132"/>
      <c r="F25" s="168"/>
      <c r="G25" s="132"/>
      <c r="H25" s="132"/>
      <c r="I25" s="134"/>
      <c r="K25" s="172"/>
    </row>
    <row r="26" spans="1:11" s="144" customFormat="1" ht="14.1" customHeight="1">
      <c r="A26" s="141"/>
      <c r="B26" s="141"/>
      <c r="C26" s="141"/>
      <c r="D26" s="145"/>
      <c r="E26" s="142"/>
      <c r="F26" s="170"/>
      <c r="G26" s="143"/>
      <c r="H26" s="143"/>
      <c r="I26" s="143"/>
    </row>
    <row r="27" spans="1:11" s="140" customFormat="1" ht="14.1" customHeight="1">
      <c r="A27" s="130" t="s">
        <v>66</v>
      </c>
      <c r="B27" s="130" t="s">
        <v>172</v>
      </c>
      <c r="C27" s="130"/>
      <c r="D27" s="136"/>
      <c r="E27" s="137"/>
      <c r="F27" s="169"/>
      <c r="G27" s="139"/>
      <c r="H27" s="139"/>
      <c r="I27" s="139"/>
    </row>
    <row r="28" spans="1:11" s="140" customFormat="1" ht="14.1" customHeight="1">
      <c r="A28" s="130"/>
      <c r="B28" s="130"/>
      <c r="C28" s="130"/>
      <c r="D28" s="136"/>
      <c r="E28" s="137"/>
      <c r="F28" s="169"/>
      <c r="G28" s="139"/>
      <c r="H28" s="139"/>
      <c r="I28" s="139"/>
    </row>
    <row r="29" spans="1:11" ht="14.1" customHeight="1">
      <c r="A29" s="242" t="s">
        <v>62</v>
      </c>
      <c r="B29" s="234" t="s">
        <v>173</v>
      </c>
      <c r="C29" s="234"/>
      <c r="D29" s="235"/>
      <c r="E29" s="132"/>
      <c r="F29" s="168"/>
      <c r="G29" s="134"/>
      <c r="H29" s="134"/>
      <c r="I29" s="134"/>
    </row>
    <row r="30" spans="1:11" ht="14.1" customHeight="1">
      <c r="A30" s="242"/>
      <c r="B30" s="234" t="s">
        <v>174</v>
      </c>
      <c r="C30" s="234"/>
      <c r="D30" s="235">
        <v>21</v>
      </c>
      <c r="E30" s="132">
        <f>'CF-TT'!F32</f>
        <v>0</v>
      </c>
      <c r="F30" s="168">
        <v>0</v>
      </c>
      <c r="G30" s="132">
        <f t="shared" ref="G30" si="1">E30+F30</f>
        <v>0</v>
      </c>
      <c r="H30" s="134"/>
      <c r="I30" s="134">
        <f>'CF-TT'!H32</f>
        <v>0</v>
      </c>
      <c r="K30" s="172" t="s">
        <v>258</v>
      </c>
    </row>
    <row r="31" spans="1:11" ht="14.1" customHeight="1">
      <c r="A31" s="242" t="s">
        <v>64</v>
      </c>
      <c r="B31" s="234" t="s">
        <v>345</v>
      </c>
      <c r="C31" s="234"/>
      <c r="D31" s="235"/>
      <c r="E31" s="132"/>
      <c r="F31" s="168"/>
      <c r="G31" s="134"/>
      <c r="H31" s="134"/>
      <c r="I31" s="134"/>
    </row>
    <row r="32" spans="1:11" ht="14.1" customHeight="1">
      <c r="A32" s="242"/>
      <c r="B32" s="234" t="s">
        <v>174</v>
      </c>
      <c r="C32" s="234"/>
      <c r="D32" s="235">
        <v>22</v>
      </c>
      <c r="E32" s="132">
        <f>'CF-TT'!F34</f>
        <v>0</v>
      </c>
      <c r="F32" s="168">
        <v>0</v>
      </c>
      <c r="G32" s="132">
        <f t="shared" ref="G32" si="2">E32+F32</f>
        <v>0</v>
      </c>
      <c r="H32" s="134"/>
      <c r="I32" s="134">
        <f>'CF-TT'!H34</f>
        <v>0</v>
      </c>
      <c r="K32" s="172" t="s">
        <v>258</v>
      </c>
    </row>
    <row r="33" spans="1:11" ht="14.1" customHeight="1">
      <c r="A33" s="242" t="s">
        <v>69</v>
      </c>
      <c r="B33" s="234" t="s">
        <v>176</v>
      </c>
      <c r="C33" s="234"/>
      <c r="D33" s="235"/>
      <c r="E33" s="132"/>
      <c r="F33" s="168"/>
      <c r="G33" s="134"/>
      <c r="H33" s="134"/>
      <c r="I33" s="134"/>
    </row>
    <row r="34" spans="1:11" ht="14.1" customHeight="1">
      <c r="A34" s="242"/>
      <c r="B34" s="234" t="s">
        <v>177</v>
      </c>
      <c r="C34" s="234"/>
      <c r="D34" s="235">
        <v>23</v>
      </c>
      <c r="E34" s="132">
        <f>'CF-TT'!F36</f>
        <v>0</v>
      </c>
      <c r="F34" s="168">
        <v>0</v>
      </c>
      <c r="G34" s="132">
        <f t="shared" ref="G34" si="3">E34+F34</f>
        <v>0</v>
      </c>
      <c r="H34" s="134"/>
      <c r="I34" s="134">
        <f>'CF-TT'!H36</f>
        <v>0</v>
      </c>
      <c r="K34" s="172" t="s">
        <v>258</v>
      </c>
    </row>
    <row r="35" spans="1:11" ht="14.1" customHeight="1">
      <c r="A35" s="242" t="s">
        <v>71</v>
      </c>
      <c r="B35" s="234" t="s">
        <v>178</v>
      </c>
      <c r="C35" s="234"/>
      <c r="D35" s="235"/>
      <c r="E35" s="132"/>
      <c r="F35" s="168"/>
      <c r="G35" s="134"/>
      <c r="H35" s="134"/>
      <c r="I35" s="134"/>
    </row>
    <row r="36" spans="1:11" ht="14.1" customHeight="1">
      <c r="A36" s="242"/>
      <c r="B36" s="234" t="s">
        <v>177</v>
      </c>
      <c r="C36" s="234"/>
      <c r="D36" s="235">
        <v>24</v>
      </c>
      <c r="E36" s="132">
        <f>'CF-TT'!F38</f>
        <v>0</v>
      </c>
      <c r="F36" s="168">
        <v>0</v>
      </c>
      <c r="G36" s="132">
        <f t="shared" ref="G36:G39" si="4">E36+F36</f>
        <v>0</v>
      </c>
      <c r="H36" s="134"/>
      <c r="I36" s="134">
        <f>'CF-TT'!H38</f>
        <v>0</v>
      </c>
      <c r="K36" s="172" t="s">
        <v>258</v>
      </c>
    </row>
    <row r="37" spans="1:11" ht="14.1" customHeight="1">
      <c r="A37" s="242" t="s">
        <v>73</v>
      </c>
      <c r="B37" s="234" t="s">
        <v>179</v>
      </c>
      <c r="C37" s="234"/>
      <c r="D37" s="235">
        <v>25</v>
      </c>
      <c r="E37" s="132">
        <f>'CF-TT'!F39</f>
        <v>0</v>
      </c>
      <c r="F37" s="168">
        <v>0</v>
      </c>
      <c r="G37" s="132">
        <f t="shared" si="4"/>
        <v>0</v>
      </c>
      <c r="H37" s="134"/>
      <c r="I37" s="134">
        <f>'CF-TT'!H39</f>
        <v>0</v>
      </c>
      <c r="K37" s="172" t="s">
        <v>258</v>
      </c>
    </row>
    <row r="38" spans="1:11" ht="14.1" customHeight="1">
      <c r="A38" s="242" t="s">
        <v>74</v>
      </c>
      <c r="B38" s="234" t="s">
        <v>180</v>
      </c>
      <c r="C38" s="234"/>
      <c r="D38" s="235">
        <v>26</v>
      </c>
      <c r="E38" s="132">
        <f>'CF-TT'!F40</f>
        <v>0</v>
      </c>
      <c r="F38" s="168">
        <v>0</v>
      </c>
      <c r="G38" s="132">
        <f t="shared" si="4"/>
        <v>0</v>
      </c>
      <c r="H38" s="134"/>
      <c r="I38" s="134">
        <f>'CF-TT'!H40</f>
        <v>0</v>
      </c>
      <c r="K38" s="172" t="s">
        <v>258</v>
      </c>
    </row>
    <row r="39" spans="1:11" ht="14.1" customHeight="1">
      <c r="A39" s="242" t="s">
        <v>102</v>
      </c>
      <c r="B39" s="234" t="s">
        <v>181</v>
      </c>
      <c r="C39" s="234"/>
      <c r="D39" s="235">
        <v>27</v>
      </c>
      <c r="E39" s="132">
        <f>'CF-TT'!F41</f>
        <v>0</v>
      </c>
      <c r="F39" s="168">
        <v>0</v>
      </c>
      <c r="G39" s="132">
        <f t="shared" si="4"/>
        <v>0</v>
      </c>
      <c r="H39" s="134"/>
      <c r="I39" s="134">
        <f>'CF-TT'!H41</f>
        <v>0</v>
      </c>
      <c r="K39" s="172" t="s">
        <v>258</v>
      </c>
    </row>
    <row r="40" spans="1:11" ht="14.1" customHeight="1">
      <c r="A40" s="146"/>
      <c r="B40" s="146"/>
      <c r="C40" s="146"/>
      <c r="D40" s="131"/>
      <c r="E40" s="150"/>
      <c r="F40" s="171"/>
      <c r="G40" s="151"/>
      <c r="H40" s="134"/>
      <c r="I40" s="151"/>
    </row>
    <row r="41" spans="1:11" s="144" customFormat="1" ht="14.1" customHeight="1">
      <c r="A41" s="141"/>
      <c r="B41" s="141" t="s">
        <v>182</v>
      </c>
      <c r="C41" s="141"/>
      <c r="D41" s="145">
        <v>30</v>
      </c>
      <c r="E41" s="152">
        <f>SUM(E29:E39)</f>
        <v>0</v>
      </c>
      <c r="F41" s="152">
        <f>SUM(F29:F39)</f>
        <v>0</v>
      </c>
      <c r="G41" s="153">
        <f>SUM(G29:G39)</f>
        <v>0</v>
      </c>
      <c r="H41" s="143"/>
      <c r="I41" s="152">
        <f>SUM(I29:I39)</f>
        <v>0</v>
      </c>
    </row>
    <row r="42" spans="1:11" s="144" customFormat="1" ht="14.1" customHeight="1">
      <c r="A42" s="130"/>
      <c r="B42" s="130"/>
      <c r="C42" s="130"/>
      <c r="D42" s="131"/>
      <c r="E42" s="133"/>
      <c r="F42" s="168"/>
      <c r="G42" s="134"/>
      <c r="H42" s="134"/>
      <c r="I42" s="134"/>
    </row>
    <row r="43" spans="1:11" s="140" customFormat="1" ht="14.1" customHeight="1">
      <c r="A43" s="130" t="s">
        <v>67</v>
      </c>
      <c r="B43" s="130" t="s">
        <v>183</v>
      </c>
      <c r="C43" s="130"/>
      <c r="D43" s="136"/>
      <c r="E43" s="138"/>
      <c r="F43" s="169"/>
      <c r="G43" s="139"/>
      <c r="H43" s="139"/>
      <c r="I43" s="139"/>
    </row>
    <row r="44" spans="1:11" s="140" customFormat="1" ht="14.1" customHeight="1">
      <c r="A44" s="130"/>
      <c r="B44" s="130"/>
      <c r="C44" s="130"/>
      <c r="D44" s="136"/>
      <c r="E44" s="138"/>
      <c r="F44" s="169"/>
      <c r="G44" s="139"/>
      <c r="H44" s="139"/>
      <c r="I44" s="139"/>
    </row>
    <row r="45" spans="1:11" s="140" customFormat="1" ht="14.1" customHeight="1">
      <c r="A45" s="242" t="s">
        <v>62</v>
      </c>
      <c r="B45" s="234" t="s">
        <v>184</v>
      </c>
      <c r="C45" s="234"/>
      <c r="D45" s="235"/>
      <c r="E45" s="133"/>
      <c r="F45" s="168"/>
      <c r="G45" s="134"/>
      <c r="H45" s="134"/>
      <c r="I45" s="134"/>
    </row>
    <row r="46" spans="1:11" s="140" customFormat="1" ht="14.1" customHeight="1">
      <c r="A46" s="242"/>
      <c r="B46" s="234" t="s">
        <v>185</v>
      </c>
      <c r="C46" s="234"/>
      <c r="D46" s="235">
        <v>31</v>
      </c>
      <c r="E46" s="168">
        <f>'CF-TT'!F54</f>
        <v>0</v>
      </c>
      <c r="F46" s="168">
        <v>0</v>
      </c>
      <c r="G46" s="132">
        <f t="shared" ref="G46" si="5">E46+F46</f>
        <v>0</v>
      </c>
      <c r="H46" s="134"/>
      <c r="I46" s="134">
        <f>'CF-TT'!H54</f>
        <v>0</v>
      </c>
      <c r="K46" s="172" t="s">
        <v>258</v>
      </c>
    </row>
    <row r="47" spans="1:11" s="140" customFormat="1" ht="14.1" customHeight="1">
      <c r="A47" s="242" t="s">
        <v>64</v>
      </c>
      <c r="B47" s="234" t="s">
        <v>339</v>
      </c>
      <c r="C47" s="234"/>
      <c r="D47" s="235"/>
      <c r="E47" s="133"/>
      <c r="F47" s="168"/>
      <c r="G47" s="134"/>
      <c r="H47" s="134"/>
      <c r="I47" s="134"/>
    </row>
    <row r="48" spans="1:11" s="140" customFormat="1" ht="14.1" customHeight="1">
      <c r="A48" s="242"/>
      <c r="B48" s="234" t="s">
        <v>186</v>
      </c>
      <c r="C48" s="234"/>
      <c r="D48" s="235">
        <v>32</v>
      </c>
      <c r="E48" s="168">
        <f>'CF-TT'!F56</f>
        <v>0</v>
      </c>
      <c r="F48" s="168">
        <v>0</v>
      </c>
      <c r="G48" s="132">
        <f t="shared" ref="G48:G52" si="6">E48+F48</f>
        <v>0</v>
      </c>
      <c r="H48" s="134"/>
      <c r="I48" s="134">
        <f>'CF-TT'!H56</f>
        <v>0</v>
      </c>
      <c r="K48" s="172" t="s">
        <v>258</v>
      </c>
    </row>
    <row r="49" spans="1:11" s="140" customFormat="1" ht="14.1" customHeight="1">
      <c r="A49" s="242" t="s">
        <v>69</v>
      </c>
      <c r="B49" s="234" t="s">
        <v>327</v>
      </c>
      <c r="C49" s="234"/>
      <c r="D49" s="235">
        <v>33</v>
      </c>
      <c r="E49" s="168">
        <f>'CF-TT'!F57</f>
        <v>0</v>
      </c>
      <c r="F49" s="168">
        <v>0</v>
      </c>
      <c r="G49" s="132">
        <f t="shared" si="6"/>
        <v>0</v>
      </c>
      <c r="H49" s="134"/>
      <c r="I49" s="134">
        <f>'CF-TT'!H57</f>
        <v>0</v>
      </c>
      <c r="K49" s="172" t="s">
        <v>258</v>
      </c>
    </row>
    <row r="50" spans="1:11" s="140" customFormat="1" ht="14.1" customHeight="1">
      <c r="A50" s="242" t="s">
        <v>71</v>
      </c>
      <c r="B50" s="234" t="s">
        <v>328</v>
      </c>
      <c r="C50" s="234"/>
      <c r="D50" s="235">
        <v>34</v>
      </c>
      <c r="E50" s="168">
        <f>'CF-TT'!F58</f>
        <v>0</v>
      </c>
      <c r="F50" s="168">
        <v>0</v>
      </c>
      <c r="G50" s="132">
        <f t="shared" si="6"/>
        <v>0</v>
      </c>
      <c r="H50" s="134"/>
      <c r="I50" s="134">
        <f>'CF-TT'!H58</f>
        <v>0</v>
      </c>
      <c r="K50" s="172" t="s">
        <v>258</v>
      </c>
    </row>
    <row r="51" spans="1:11" s="140" customFormat="1" ht="14.1" customHeight="1">
      <c r="A51" s="242" t="s">
        <v>73</v>
      </c>
      <c r="B51" s="234" t="s">
        <v>329</v>
      </c>
      <c r="C51" s="234"/>
      <c r="D51" s="235">
        <v>35</v>
      </c>
      <c r="E51" s="168">
        <f>'CF-TT'!F59</f>
        <v>0</v>
      </c>
      <c r="F51" s="168">
        <v>0</v>
      </c>
      <c r="G51" s="132">
        <f t="shared" si="6"/>
        <v>0</v>
      </c>
      <c r="H51" s="134"/>
      <c r="I51" s="134">
        <f>'CF-TT'!H59</f>
        <v>0</v>
      </c>
      <c r="K51" s="172" t="s">
        <v>258</v>
      </c>
    </row>
    <row r="52" spans="1:11" ht="14.1" customHeight="1">
      <c r="A52" s="242" t="s">
        <v>74</v>
      </c>
      <c r="B52" s="234" t="s">
        <v>187</v>
      </c>
      <c r="C52" s="234"/>
      <c r="D52" s="235">
        <v>36</v>
      </c>
      <c r="E52" s="168">
        <f>'CF-TT'!F60</f>
        <v>0</v>
      </c>
      <c r="F52" s="168">
        <v>0</v>
      </c>
      <c r="G52" s="132">
        <f t="shared" si="6"/>
        <v>0</v>
      </c>
      <c r="H52" s="134"/>
      <c r="I52" s="134">
        <f>'CF-TT'!H60</f>
        <v>0</v>
      </c>
      <c r="K52" s="172" t="s">
        <v>258</v>
      </c>
    </row>
    <row r="53" spans="1:11" ht="14.1" customHeight="1">
      <c r="A53" s="154"/>
      <c r="B53" s="146"/>
      <c r="C53" s="146"/>
      <c r="D53" s="131"/>
      <c r="E53" s="150"/>
      <c r="F53" s="171"/>
      <c r="G53" s="151"/>
      <c r="H53" s="134"/>
      <c r="I53" s="151"/>
    </row>
    <row r="54" spans="1:11" ht="14.1" customHeight="1">
      <c r="A54" s="141"/>
      <c r="B54" s="141" t="s">
        <v>188</v>
      </c>
      <c r="C54" s="141"/>
      <c r="D54" s="145">
        <v>40</v>
      </c>
      <c r="E54" s="152">
        <f>SUM(E45:E53)</f>
        <v>0</v>
      </c>
      <c r="F54" s="152">
        <f t="shared" ref="F54:I54" si="7">SUM(F45:F53)</f>
        <v>0</v>
      </c>
      <c r="G54" s="152">
        <f t="shared" si="7"/>
        <v>0</v>
      </c>
      <c r="H54" s="143"/>
      <c r="I54" s="152">
        <f t="shared" si="7"/>
        <v>0</v>
      </c>
    </row>
    <row r="55" spans="1:11" ht="14.1" customHeight="1">
      <c r="A55" s="141"/>
      <c r="B55" s="141"/>
      <c r="C55" s="141"/>
      <c r="D55" s="145"/>
      <c r="E55" s="142"/>
      <c r="F55" s="170"/>
      <c r="G55" s="143"/>
      <c r="H55" s="143"/>
      <c r="I55" s="143"/>
    </row>
    <row r="56" spans="1:11" ht="14.1" customHeight="1">
      <c r="A56" s="130"/>
      <c r="B56" s="130" t="s">
        <v>189</v>
      </c>
      <c r="C56" s="130"/>
      <c r="D56" s="136">
        <v>50</v>
      </c>
      <c r="E56" s="137">
        <f>E24+E41+E54</f>
        <v>0</v>
      </c>
      <c r="F56" s="137">
        <f t="shared" ref="F56:I56" si="8">F24+F41+F54</f>
        <v>0</v>
      </c>
      <c r="G56" s="137">
        <f t="shared" si="8"/>
        <v>0</v>
      </c>
      <c r="H56" s="139"/>
      <c r="I56" s="137">
        <f t="shared" si="8"/>
        <v>0</v>
      </c>
      <c r="K56" s="172" t="s">
        <v>258</v>
      </c>
    </row>
    <row r="57" spans="1:11" ht="14.1" customHeight="1">
      <c r="A57" s="130"/>
      <c r="B57" s="130"/>
      <c r="C57" s="130"/>
      <c r="D57" s="136"/>
      <c r="E57" s="137"/>
      <c r="F57" s="169"/>
      <c r="G57" s="139"/>
      <c r="H57" s="139"/>
      <c r="I57" s="139"/>
    </row>
    <row r="58" spans="1:11" ht="14.1" customHeight="1">
      <c r="A58" s="130"/>
      <c r="B58" s="130" t="s">
        <v>190</v>
      </c>
      <c r="C58" s="130"/>
      <c r="D58" s="136">
        <v>60</v>
      </c>
      <c r="E58" s="137">
        <f>'CF-TT'!F66</f>
        <v>0</v>
      </c>
      <c r="F58" s="169">
        <v>0</v>
      </c>
      <c r="G58" s="139">
        <f>E58+F58</f>
        <v>0</v>
      </c>
      <c r="H58" s="139"/>
      <c r="I58" s="139">
        <f>'CF-TT'!H66</f>
        <v>0</v>
      </c>
      <c r="K58" s="172" t="s">
        <v>258</v>
      </c>
    </row>
    <row r="59" spans="1:11" ht="14.1" customHeight="1">
      <c r="A59" s="130"/>
      <c r="B59" s="130"/>
      <c r="C59" s="130"/>
      <c r="D59" s="136"/>
      <c r="E59" s="137"/>
      <c r="F59" s="169"/>
      <c r="G59" s="139"/>
      <c r="H59" s="139"/>
      <c r="I59" s="139"/>
    </row>
    <row r="60" spans="1:11" ht="14.1" customHeight="1">
      <c r="A60" s="146"/>
      <c r="B60" s="146" t="s">
        <v>191</v>
      </c>
      <c r="C60" s="146"/>
      <c r="D60" s="131">
        <v>61</v>
      </c>
      <c r="E60" s="132">
        <f>'CF-TT'!F68</f>
        <v>0</v>
      </c>
      <c r="F60" s="168">
        <v>0</v>
      </c>
      <c r="G60" s="134">
        <f>E60+F60</f>
        <v>0</v>
      </c>
      <c r="H60" s="134"/>
      <c r="I60" s="134">
        <f>'CF-TT'!H68</f>
        <v>0</v>
      </c>
      <c r="K60" s="172" t="s">
        <v>258</v>
      </c>
    </row>
    <row r="61" spans="1:11" ht="14.1" customHeight="1">
      <c r="A61" s="146"/>
      <c r="B61" s="146"/>
      <c r="C61" s="146"/>
      <c r="D61" s="131"/>
      <c r="E61" s="150"/>
      <c r="F61" s="168"/>
      <c r="G61" s="151"/>
      <c r="H61" s="134"/>
      <c r="I61" s="151"/>
    </row>
    <row r="62" spans="1:11" ht="14.1" customHeight="1" thickBot="1">
      <c r="A62" s="130"/>
      <c r="B62" s="130" t="s">
        <v>192</v>
      </c>
      <c r="C62" s="130"/>
      <c r="D62" s="136">
        <v>70</v>
      </c>
      <c r="E62" s="155">
        <f>E56+E58+E60</f>
        <v>0</v>
      </c>
      <c r="F62" s="155">
        <f t="shared" ref="F62:I62" si="9">F56+F58+F60</f>
        <v>0</v>
      </c>
      <c r="G62" s="155">
        <f t="shared" si="9"/>
        <v>0</v>
      </c>
      <c r="H62" s="139"/>
      <c r="I62" s="155">
        <f t="shared" si="9"/>
        <v>0</v>
      </c>
      <c r="K62" s="172" t="s">
        <v>270</v>
      </c>
    </row>
    <row r="63" spans="1:11" ht="14.1" customHeight="1" thickTop="1">
      <c r="A63" s="130"/>
      <c r="B63" s="130"/>
      <c r="C63" s="130"/>
      <c r="D63" s="130"/>
      <c r="E63" s="156"/>
      <c r="F63" s="137"/>
      <c r="G63" s="139"/>
      <c r="H63" s="139"/>
      <c r="I63" s="139"/>
    </row>
    <row r="64" spans="1:11" s="161" customFormat="1" ht="14.1" customHeight="1">
      <c r="A64" s="157"/>
      <c r="B64" s="158" t="s">
        <v>208</v>
      </c>
      <c r="C64" s="158"/>
      <c r="D64" s="158"/>
      <c r="E64" s="159"/>
      <c r="F64" s="159"/>
      <c r="G64" s="160">
        <f>G62-BS!$F$13</f>
        <v>-14163930978</v>
      </c>
      <c r="H64" s="160"/>
      <c r="I64" s="160">
        <f>I62-BS!$H$13</f>
        <v>-7485683001</v>
      </c>
    </row>
    <row r="65" spans="1:9" ht="14.1" customHeight="1">
      <c r="A65" s="130"/>
      <c r="B65" s="130"/>
      <c r="C65" s="130"/>
      <c r="D65" s="130"/>
      <c r="E65" s="156"/>
      <c r="F65" s="137"/>
      <c r="G65" s="139"/>
      <c r="H65" s="139"/>
      <c r="I65" s="139"/>
    </row>
  </sheetData>
  <sheetProtection selectLockedCells="1" selectUnlockedCells="1"/>
  <mergeCells count="4">
    <mergeCell ref="A10:C11"/>
    <mergeCell ref="D10:D11"/>
    <mergeCell ref="E10:G10"/>
    <mergeCell ref="K10:K11"/>
  </mergeCells>
  <printOptions horizontalCentered="1"/>
  <pageMargins left="0.33" right="0.32" top="0.4" bottom="0.511811023622047" header="0" footer="0.35433070866141703"/>
  <pageSetup paperSize="9" scale="76" firstPageNumber="11" orientation="portrait" useFirstPageNumber="1" r:id="rId1"/>
  <headerFooter alignWithMargins="0"/>
  <rowBreaks count="1" manualBreakCount="1">
    <brk id="64" max="10" man="1"/>
  </rowBreaks>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hFncemKz5HZ+yx/q7mjVAFWTXXY=</DigestValue>
    </Reference>
    <Reference URI="#idOfficeObject" Type="http://www.w3.org/2000/09/xmldsig#Object">
      <DigestMethod Algorithm="http://www.w3.org/2000/09/xmldsig#sha1"/>
      <DigestValue>4NZe9Vc4xvtXajmEK3nhhoTYkJ4=</DigestValue>
    </Reference>
  </SignedInfo>
  <SignatureValue>
    leY4e35934GpEgIcXPz5wL8lC6GeSOuoGvaCr5/WfkVsSxavA8uviDcNhkGBTcMbkKDoHUC2
    qyqpoCrAKMiwSKLkUU42PtpjfhMMWF8J7VBhGnpnny6yr8QDOYC39xXs6BHS1Bp/PO6dxITu
    YpGRBY0S8c3SEd96IyYJZum0v68=
  </SignatureValue>
  <KeyInfo>
    <KeyValue>
      <RSAKeyValue>
        <Modulus>
            qFHwKaSP7d/puEoKsAwMA1kFQADPqnC+3v43wJ6rMcKk8eakD4JFd4nWThNNoykmUD+ifY5+
            sZR1WnhqerJkzavwUfbzIF7FKKhSXcXNNC+LKgsMqVqmqogFbEfJ1tUvve7YwKNMCU76H/Ya
            93eJNAQUIgcr6CgNsbDz6IehiJE=
          </Modulus>
        <Exponent>AQAB</Exponent>
      </RSAKeyValue>
    </KeyValue>
    <X509Data>
      <X509Certificate>
          MIIGQjCCBCqgAwIBAgIQVAGuTz329YEV0WzBZvjfpzANBgkqhkiG9w0BAQUFADBpMQswCQYD
          VQQGEwJWTjETMBEGA1UEChMKVk5QVCBHcm91cDEeMBwGA1UECxMVVk5QVC1DQSBUcnVzdCBO
          ZXR3b3JrMSUwIwYDVQQDExxWTlBUIENlcnRpZmljYXRpb24gQXV0aG9yaXR5MB4XDTE0MDcy
          MzA3MjM0OVoXDTE4MDEyMzE4NTAwMFowggEJMQswCQYDVQQGEwJWTjEaMBgGA1UECAwRVFAu
          SOG7kyBDaMOtIE1pbmgxFjAUBgNVBAcMDULDrG5oIFRo4bqhbmgxNDAyBgNVBAoMK0PDlE5H
          IFRZIEPhu5QgUEjhuqZOIEjGr05HIMSQ4bqgTyBDT05UQUlORVIxJTAjBgNVBAsMHFBow7Ju
          ZyBDw7RuZyBC4buRIFRow7RuZyBUaW4xLDAqBgNVBAwMI8SQ4bqhaSBEaeG7h24gQ8O0bmcg
          QuG7kSBUaMO0bmcgVGluMRswGQYDVQQDDBJUUuG6pk4gVEjhu4ogVEjDmlkxHjAcBgoJkiaJ
          k/IsZAEBDA5DTU5EOjAyMzQ1NjI2NzCBnzANBgkqhkiG9w0BAQEFAAOBjQAwgYkCgYEAqFHw
          KaSP7d/puEoKsAwMA1kFQADPqnC+3v43wJ6rMcKk8eakD4JFd4nWThNNoykmUD+ifY5+sZR1
          WnhqerJkzavwUfbzIF7FKKhSXcXNNC+LKgsMqVqmqogFbEfJ1tUvve7YwKNMCU76H/Ya93eJ
          NAQUIgcr6CgNsbDz6IehiJECAwEAAaOCAcYwggHCMHAGCCsGAQUFBwEBBGQwYjAyBggrBgEF
          BQcwAoYmaHR0cDovL3B1Yi52bnB0LWNhLnZuL2NlcnRzL3ZucHRjYS5jZXIwLAYIKwYBBQUH
          MAGGIGh0dHA6Ly9vY3NwLnZucHQtY2Eudm4vcmVzcG9uZGVyMB0GA1UdDgQWBBTrCox8/G0j
          lqoeTYAxUM+4Rj2cbDAMBgNVHRMBAf8EAjAAMB8GA1UdIwQYMBaAFAZpwNXVAooVjUZ96Xzi
          aApVrGqvMGgGA1UdIARhMF8wXQYOKwYBBAGB7QMBAQMBAwIwSzAiBggrBgEFBQcCAjAWHhQA
          UwBJAEQALQBQAFIALQAxAC4AMDAlBggrBgEFBQcCARYZaHR0cDovL3B1Yi52bnB0LWNhLnZu
          L3JwYTAxBgNVHR8EKjAoMCagJKAihiBodHRwOi8vY3JsLnZucHQtY2Eudm4vdm5wdGNhLmNy
          bDAOBgNVHQ8BAf8EBAMCBPAwNAYDVR0lBC0wKwYIKwYBBQUHAwIGCCsGAQUFBwMEBgorBgEE
          AYI3CgMMBgkqhkiG9y8BAQUwHQYDVR0RBBYwFIESa3R0aEBodW5nZGFvY28uY29tMA0GCSqG
          SIb3DQEBBQUAA4ICAQCkwgVWjHO8NViIZerTL8FiyLGrcnjiZYOQki7fhr/iJ8tTpzRytYAK
          tSdxMa1iaZNKs8A2xD6nsct9qRY38mKorhFOl2on0rp01JwqI0dr6mIm1HvugAlb0B5CtsKo
          yESYPccfTolgpcpHt9yqxJYtNUdl2LIlqTnmj6Ax4n95auMt9U80FP330kmLt45cQxHYRvHD
          eYdpoezu1RGrDoi0DEUOdOIMYnv5SZ3YJrlwAeWM+rM56yADrt8hO0ARB8TE7U9b8uwNxs+9
          okPbRMZ0IuyEYMENJk3hx2OhLdUC1tsuyCFB86uYqCOChGl9MQfS3Zh4OJqKdOEp5G/3h9vo
          rGhXOF5SC72t7nf5Bo0XrftYEdjZZIvLz1bxwbofVJ2EF7njt7AVhRXAXAkwcLK34Ip9XP1T
          GiSgHxivZCIk0aaXR+Fx6dp2DTthTT4iEQ1p40p7GAFiSFQTsG9uq2h7FFRjnaV091tPiECh
          2BkkbcXhFGeg01bnlAcyj3m4pIyeQ6HTOfo9ZwqzDnA931gjjpT7TAQ7rSsppM7eiXp3jHb5
          mXt1jF7kXlypAnKq+EJiXJPDQJQIYXVkS1bwBxF6LEJ6prua3CM9DwnW4W2hLYKxhvth7uN1
          /7LE++gM5pPZxSsQlFPzhdY9z3Se1HRqzq9pzkJLHWhq9FCFgFfoFA==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18"/>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wEXtrPYdF7SaonKrg2+FeCpxL/w=</DigestValue>
      </Reference>
      <Reference URI="/xl/calcChain.xml?ContentType=application/vnd.openxmlformats-officedocument.spreadsheetml.calcChain+xml">
        <DigestMethod Algorithm="http://www.w3.org/2000/09/xmldsig#sha1"/>
        <DigestValue>tBJUgklT/uLBmlTQQfFyA6NBeOY=</DigestValue>
      </Reference>
      <Reference URI="/xl/drawings/_rels/drawing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1BBpj2jAlVTMOUsDXEcb09MQuQQ=</DigestValue>
      </Reference>
      <Reference URI="/xl/drawings/_rels/drawing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CrH95yKXAvCEoJ9cgqirp1ltGAo=</DigestValue>
      </Reference>
      <Reference URI="/xl/drawings/_rels/drawing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lGwiN5cdx7bwSuy4AnKpi++shAk=</DigestValue>
      </Reference>
      <Reference URI="/xl/drawings/_rels/vmlDrawing1.v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pXTYpt0oCqewtpSyBxPOmo/LzKM=</DigestValue>
      </Reference>
      <Reference URI="/xl/drawings/drawing1.xml?ContentType=application/vnd.openxmlformats-officedocument.drawing+xml">
        <DigestMethod Algorithm="http://www.w3.org/2000/09/xmldsig#sha1"/>
        <DigestValue>l2VRSI+A0B+ADbZK/Du+ynYAdIQ=</DigestValue>
      </Reference>
      <Reference URI="/xl/drawings/drawing2.xml?ContentType=application/vnd.openxmlformats-officedocument.drawing+xml">
        <DigestMethod Algorithm="http://www.w3.org/2000/09/xmldsig#sha1"/>
        <DigestValue>LYpJp5pclweuljQlhPgaCVMPZC0=</DigestValue>
      </Reference>
      <Reference URI="/xl/drawings/drawing3.xml?ContentType=application/vnd.openxmlformats-officedocument.drawing+xml">
        <DigestMethod Algorithm="http://www.w3.org/2000/09/xmldsig#sha1"/>
        <DigestValue>YgFkOTWKqgDStoLAax3jr2etUF8=</DigestValue>
      </Reference>
      <Reference URI="/xl/drawings/drawing4.xml?ContentType=application/vnd.openxmlformats-officedocument.drawing+xml">
        <DigestMethod Algorithm="http://www.w3.org/2000/09/xmldsig#sha1"/>
        <DigestValue>7YG03JBcjcL9ttsSJAwiSM53Fik=</DigestValue>
      </Reference>
      <Reference URI="/xl/drawings/vmlDrawing1.vml?ContentType=application/vnd.openxmlformats-officedocument.vmlDrawing">
        <DigestMethod Algorithm="http://www.w3.org/2000/09/xmldsig#sha1"/>
        <DigestValue>07uPZ6q8GuT/g9mFhznDsR5wmkI=</DigestValue>
      </Reference>
      <Reference URI="/xl/media/image1.jpeg?ContentType=image/jpeg">
        <DigestMethod Algorithm="http://www.w3.org/2000/09/xmldsig#sha1"/>
        <DigestValue>MgwcyqjHhNnzgLtsq6dDMECaz+Q=</DigestValue>
      </Reference>
      <Reference URI="/xl/media/image2.jpeg?ContentType=image/jpeg">
        <DigestMethod Algorithm="http://www.w3.org/2000/09/xmldsig#sha1"/>
        <DigestValue>CpET1kBx6HyR1WEmjBreTUgY+Xs=</DigestValue>
      </Reference>
      <Reference URI="/xl/media/image3.jpeg?ContentType=image/jpeg">
        <DigestMethod Algorithm="http://www.w3.org/2000/09/xmldsig#sha1"/>
        <DigestValue>FfutENzqQClHfgUTx3Z4Kv8MLxg=</DigestValue>
      </Reference>
      <Reference URI="/xl/media/image4.png?ContentType=image/png">
        <DigestMethod Algorithm="http://www.w3.org/2000/09/xmldsig#sha1"/>
        <DigestValue>XXVtemYc0UDjywTOcO4H9sCNnzM=</DigestValue>
      </Reference>
      <Reference URI="/xl/printerSettings/printerSettings1.bin?ContentType=application/vnd.openxmlformats-officedocument.spreadsheetml.printerSettings">
        <DigestMethod Algorithm="http://www.w3.org/2000/09/xmldsig#sha1"/>
        <DigestValue>ZUV4C0UDbrf7YtYbogqR4rk4ZsQ=</DigestValue>
      </Reference>
      <Reference URI="/xl/printerSettings/printerSettings10.bin?ContentType=application/vnd.openxmlformats-officedocument.spreadsheetml.printerSettings">
        <DigestMethod Algorithm="http://www.w3.org/2000/09/xmldsig#sha1"/>
        <DigestValue>ibt4016H7udWeXTB6w94V5mXmFs=</DigestValue>
      </Reference>
      <Reference URI="/xl/printerSettings/printerSettings11.bin?ContentType=application/vnd.openxmlformats-officedocument.spreadsheetml.printerSettings">
        <DigestMethod Algorithm="http://www.w3.org/2000/09/xmldsig#sha1"/>
        <DigestValue>vVifCQbjquTIVbOynPwfqwGwVss=</DigestValue>
      </Reference>
      <Reference URI="/xl/printerSettings/printerSettings12.bin?ContentType=application/vnd.openxmlformats-officedocument.spreadsheetml.printerSettings">
        <DigestMethod Algorithm="http://www.w3.org/2000/09/xmldsig#sha1"/>
        <DigestValue>ZUV4C0UDbrf7YtYbogqR4rk4ZsQ=</DigestValue>
      </Reference>
      <Reference URI="/xl/printerSettings/printerSettings13.bin?ContentType=application/vnd.openxmlformats-officedocument.spreadsheetml.printerSettings">
        <DigestMethod Algorithm="http://www.w3.org/2000/09/xmldsig#sha1"/>
        <DigestValue>ZUV4C0UDbrf7YtYbogqR4rk4ZsQ=</DigestValue>
      </Reference>
      <Reference URI="/xl/printerSettings/printerSettings14.bin?ContentType=application/vnd.openxmlformats-officedocument.spreadsheetml.printerSettings">
        <DigestMethod Algorithm="http://www.w3.org/2000/09/xmldsig#sha1"/>
        <DigestValue>ZUV4C0UDbrf7YtYbogqR4rk4ZsQ=</DigestValue>
      </Reference>
      <Reference URI="/xl/printerSettings/printerSettings2.bin?ContentType=application/vnd.openxmlformats-officedocument.spreadsheetml.printerSettings">
        <DigestMethod Algorithm="http://www.w3.org/2000/09/xmldsig#sha1"/>
        <DigestValue>ZUV4C0UDbrf7YtYbogqR4rk4ZsQ=</DigestValue>
      </Reference>
      <Reference URI="/xl/printerSettings/printerSettings3.bin?ContentType=application/vnd.openxmlformats-officedocument.spreadsheetml.printerSettings">
        <DigestMethod Algorithm="http://www.w3.org/2000/09/xmldsig#sha1"/>
        <DigestValue>ZUV4C0UDbrf7YtYbogqR4rk4ZsQ=</DigestValue>
      </Reference>
      <Reference URI="/xl/printerSettings/printerSettings4.bin?ContentType=application/vnd.openxmlformats-officedocument.spreadsheetml.printerSettings">
        <DigestMethod Algorithm="http://www.w3.org/2000/09/xmldsig#sha1"/>
        <DigestValue>ZUV4C0UDbrf7YtYbogqR4rk4ZsQ=</DigestValue>
      </Reference>
      <Reference URI="/xl/printerSettings/printerSettings5.bin?ContentType=application/vnd.openxmlformats-officedocument.spreadsheetml.printerSettings">
        <DigestMethod Algorithm="http://www.w3.org/2000/09/xmldsig#sha1"/>
        <DigestValue>l9ItLnZbFzFStpAPOW/dgDnCJSU=</DigestValue>
      </Reference>
      <Reference URI="/xl/printerSettings/printerSettings6.bin?ContentType=application/vnd.openxmlformats-officedocument.spreadsheetml.printerSettings">
        <DigestMethod Algorithm="http://www.w3.org/2000/09/xmldsig#sha1"/>
        <DigestValue>l9ItLnZbFzFStpAPOW/dgDnCJSU=</DigestValue>
      </Reference>
      <Reference URI="/xl/printerSettings/printerSettings7.bin?ContentType=application/vnd.openxmlformats-officedocument.spreadsheetml.printerSettings">
        <DigestMethod Algorithm="http://www.w3.org/2000/09/xmldsig#sha1"/>
        <DigestValue>l9ItLnZbFzFStpAPOW/dgDnCJSU=</DigestValue>
      </Reference>
      <Reference URI="/xl/printerSettings/printerSettings8.bin?ContentType=application/vnd.openxmlformats-officedocument.spreadsheetml.printerSettings">
        <DigestMethod Algorithm="http://www.w3.org/2000/09/xmldsig#sha1"/>
        <DigestValue>ZUV4C0UDbrf7YtYbogqR4rk4ZsQ=</DigestValue>
      </Reference>
      <Reference URI="/xl/printerSettings/printerSettings9.bin?ContentType=application/vnd.openxmlformats-officedocument.spreadsheetml.printerSettings">
        <DigestMethod Algorithm="http://www.w3.org/2000/09/xmldsig#sha1"/>
        <DigestValue>ZUV4C0UDbrf7YtYbogqR4rk4ZsQ=</DigestValue>
      </Reference>
      <Reference URI="/xl/sharedStrings.xml?ContentType=application/vnd.openxmlformats-officedocument.spreadsheetml.sharedStrings+xml">
        <DigestMethod Algorithm="http://www.w3.org/2000/09/xmldsig#sha1"/>
        <DigestValue>kEILFKEc9jUgVe9w9Ej+uqMynhE=</DigestValue>
      </Reference>
      <Reference URI="/xl/styles.xml?ContentType=application/vnd.openxmlformats-officedocument.spreadsheetml.styles+xml">
        <DigestMethod Algorithm="http://www.w3.org/2000/09/xmldsig#sha1"/>
        <DigestValue>YK8g0S/6oByYmGccJPcZ6VkWdp0=</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wVKjhd0VJ8mLonzuLmrdSLIs87c=</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OBmxI1okR4u9ZhJYh9eqXILvonI=</DigestValue>
      </Reference>
      <Reference URI="/xl/worksheets/_rels/sheet11.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QV0hrW0X2HPp91gXNbheNfSYdOY=</DigestValue>
      </Reference>
      <Reference URI="/xl/worksheets/_rels/sheet1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n+0vGARnVcePbMd38IPwNKCZjEA=</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BsiWD0kcTbIQ31U+tQfbKZvb8BE=</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BcRV0lKGW0UNwqDHYhpDsavGkF8=</DigestValue>
      </Reference>
      <Reference URI="/xl/worksheets/sheet1.xml?ContentType=application/vnd.openxmlformats-officedocument.spreadsheetml.worksheet+xml">
        <DigestMethod Algorithm="http://www.w3.org/2000/09/xmldsig#sha1"/>
        <DigestValue>6AxjhRnzzKwQh8P2T2yhHyOugRk=</DigestValue>
      </Reference>
      <Reference URI="/xl/worksheets/sheet10.xml?ContentType=application/vnd.openxmlformats-officedocument.spreadsheetml.worksheet+xml">
        <DigestMethod Algorithm="http://www.w3.org/2000/09/xmldsig#sha1"/>
        <DigestValue>fBl4ySWp7I6hcaeHfE4pyWoPXcM=</DigestValue>
      </Reference>
      <Reference URI="/xl/worksheets/sheet11.xml?ContentType=application/vnd.openxmlformats-officedocument.spreadsheetml.worksheet+xml">
        <DigestMethod Algorithm="http://www.w3.org/2000/09/xmldsig#sha1"/>
        <DigestValue>UUnN42J4V8c7AbFol0MjXY7C+ik=</DigestValue>
      </Reference>
      <Reference URI="/xl/worksheets/sheet12.xml?ContentType=application/vnd.openxmlformats-officedocument.spreadsheetml.worksheet+xml">
        <DigestMethod Algorithm="http://www.w3.org/2000/09/xmldsig#sha1"/>
        <DigestValue>1PCiNmsB9XKOlTlDbagt9gaaPVc=</DigestValue>
      </Reference>
      <Reference URI="/xl/worksheets/sheet13.xml?ContentType=application/vnd.openxmlformats-officedocument.spreadsheetml.worksheet+xml">
        <DigestMethod Algorithm="http://www.w3.org/2000/09/xmldsig#sha1"/>
        <DigestValue>TTdGSnZDm0zO9U2K71hVcqb+kc8=</DigestValue>
      </Reference>
      <Reference URI="/xl/worksheets/sheet14.xml?ContentType=application/vnd.openxmlformats-officedocument.spreadsheetml.worksheet+xml">
        <DigestMethod Algorithm="http://www.w3.org/2000/09/xmldsig#sha1"/>
        <DigestValue>7czkUoY2x7w0DBu/69yTvRg4mR4=</DigestValue>
      </Reference>
      <Reference URI="/xl/worksheets/sheet2.xml?ContentType=application/vnd.openxmlformats-officedocument.spreadsheetml.worksheet+xml">
        <DigestMethod Algorithm="http://www.w3.org/2000/09/xmldsig#sha1"/>
        <DigestValue>sBImnVlrvn7xT1UVT6S411wDFKc=</DigestValue>
      </Reference>
      <Reference URI="/xl/worksheets/sheet3.xml?ContentType=application/vnd.openxmlformats-officedocument.spreadsheetml.worksheet+xml">
        <DigestMethod Algorithm="http://www.w3.org/2000/09/xmldsig#sha1"/>
        <DigestValue>0n/ZUz/TP7BknDk7BYccXoKJwcc=</DigestValue>
      </Reference>
      <Reference URI="/xl/worksheets/sheet4.xml?ContentType=application/vnd.openxmlformats-officedocument.spreadsheetml.worksheet+xml">
        <DigestMethod Algorithm="http://www.w3.org/2000/09/xmldsig#sha1"/>
        <DigestValue>HY5BJDlGKh0mGP/iZ/l8l6htmvA=</DigestValue>
      </Reference>
      <Reference URI="/xl/worksheets/sheet5.xml?ContentType=application/vnd.openxmlformats-officedocument.spreadsheetml.worksheet+xml">
        <DigestMethod Algorithm="http://www.w3.org/2000/09/xmldsig#sha1"/>
        <DigestValue>rW53Q2FIgpC+KxmNj0XIJhhf+fM=</DigestValue>
      </Reference>
      <Reference URI="/xl/worksheets/sheet6.xml?ContentType=application/vnd.openxmlformats-officedocument.spreadsheetml.worksheet+xml">
        <DigestMethod Algorithm="http://www.w3.org/2000/09/xmldsig#sha1"/>
        <DigestValue>19lR6E8Q/uVv2/Y8c2GoZb16AgA=</DigestValue>
      </Reference>
      <Reference URI="/xl/worksheets/sheet7.xml?ContentType=application/vnd.openxmlformats-officedocument.spreadsheetml.worksheet+xml">
        <DigestMethod Algorithm="http://www.w3.org/2000/09/xmldsig#sha1"/>
        <DigestValue>F9LA3k8q6U0KdFHuaGvuw/I8HBc=</DigestValue>
      </Reference>
      <Reference URI="/xl/worksheets/sheet8.xml?ContentType=application/vnd.openxmlformats-officedocument.spreadsheetml.worksheet+xml">
        <DigestMethod Algorithm="http://www.w3.org/2000/09/xmldsig#sha1"/>
        <DigestValue>z/flOJQEZKl4QrZd9rJHtGxf42w=</DigestValue>
      </Reference>
      <Reference URI="/xl/worksheets/sheet9.xml?ContentType=application/vnd.openxmlformats-officedocument.spreadsheetml.worksheet+xml">
        <DigestMethod Algorithm="http://www.w3.org/2000/09/xmldsig#sha1"/>
        <DigestValue>e8ByG7izfvrGckDquBAITnSji50=</DigestValue>
      </Reference>
    </Manifest>
    <SignatureProperties>
      <SignatureProperty Id="idSignatureTime" Target="#idPackageSignature">
        <mdssi:SignatureTime>
          <mdssi:Format>YYYY-MM-DDThh:mm:ssTZD</mdssi:Format>
          <mdssi:Value>2015-08-14T09:57:53Z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hdo170610</SignatureComments>
          <WindowsVersion>6.1</WindowsVersion>
          <OfficeVersion>12.0</OfficeVersion>
          <ApplicationVersion>12.0</ApplicationVersion>
          <Monitors>1</Monitors>
          <HorizontalResolution>1024</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20</vt:i4>
      </vt:variant>
    </vt:vector>
  </HeadingPairs>
  <TitlesOfParts>
    <vt:vector size="34" baseType="lpstr">
      <vt:lpstr>BS</vt:lpstr>
      <vt:lpstr>PL</vt:lpstr>
      <vt:lpstr>CF-GT</vt:lpstr>
      <vt:lpstr>Note V</vt:lpstr>
      <vt:lpstr>Tax</vt:lpstr>
      <vt:lpstr>Von</vt:lpstr>
      <vt:lpstr>SS</vt:lpstr>
      <vt:lpstr>CF-TT</vt:lpstr>
      <vt:lpstr>OD0-TT</vt:lpstr>
      <vt:lpstr>OD1-TT</vt:lpstr>
      <vt:lpstr>ExRates</vt:lpstr>
      <vt:lpstr>BS-QD</vt:lpstr>
      <vt:lpstr>PL-QD</vt:lpstr>
      <vt:lpstr>CF-QD</vt:lpstr>
      <vt:lpstr>BS!Print_Area</vt:lpstr>
      <vt:lpstr>'BS-QD'!Print_Area</vt:lpstr>
      <vt:lpstr>'CF-GT'!Print_Area</vt:lpstr>
      <vt:lpstr>'CF-QD'!Print_Area</vt:lpstr>
      <vt:lpstr>'CF-TT'!Print_Area</vt:lpstr>
      <vt:lpstr>'Note V'!Print_Area</vt:lpstr>
      <vt:lpstr>'OD0-TT'!Print_Area</vt:lpstr>
      <vt:lpstr>'OD1-TT'!Print_Area</vt:lpstr>
      <vt:lpstr>PL!Print_Area</vt:lpstr>
      <vt:lpstr>'PL-QD'!Print_Area</vt:lpstr>
      <vt:lpstr>SS!Print_Area</vt:lpstr>
      <vt:lpstr>Tax!Print_Area</vt:lpstr>
      <vt:lpstr>Von!Print_Area</vt:lpstr>
      <vt:lpstr>BS!Print_Titles</vt:lpstr>
      <vt:lpstr>'BS-QD'!Print_Titles</vt:lpstr>
      <vt:lpstr>'CF-GT'!Print_Titles</vt:lpstr>
      <vt:lpstr>'CF-QD'!Print_Titles</vt:lpstr>
      <vt:lpstr>'CF-TT'!Print_Titles</vt:lpstr>
      <vt:lpstr>'Note V'!Print_Titles</vt:lpstr>
      <vt:lpstr>'OD1-TT'!Print_Titles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 statements</dc:title>
  <dc:creator>Nguyen Quang Chau</dc:creator>
  <cp:lastModifiedBy>Admin</cp:lastModifiedBy>
  <cp:lastPrinted>2015-08-14T09:53:13Z</cp:lastPrinted>
  <dcterms:created xsi:type="dcterms:W3CDTF">1996-10-14T23:33:28Z</dcterms:created>
  <dcterms:modified xsi:type="dcterms:W3CDTF">2015-08-14T09:57:53Z</dcterms:modified>
</cp:coreProperties>
</file>