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psdsor" ContentType="application/vnd.openxmlformats-package.digital-signature-origin"/>
  <Default Extension="psdsxs" ContentType="application/vnd.openxmlformats-package.digital-signature-xmlsignature+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package/2006/relationships/digital-signature/origin" Target="/package/services/digital-signature/origin.psdsor" Id="R704cff2c11dc48da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6" windowWidth="7488" windowHeight="4140"/>
  </bookViews>
  <sheets>
    <sheet name="BCKQ" sheetId="2" r:id="rId1"/>
    <sheet name="BCĐKT" sheetId="1" r:id="rId2"/>
    <sheet name="LCTT" sheetId="3" r:id="rId3"/>
  </sheets>
  <externalReferences>
    <externalReference r:id="rId4"/>
  </externalReferences>
  <definedNames>
    <definedName name="_xlnm.Print_Titles" localSheetId="1">BCĐKT!$8:$8</definedName>
  </definedNames>
  <calcPr calcId="125725"/>
</workbook>
</file>

<file path=xl/calcChain.xml><?xml version="1.0" encoding="utf-8"?>
<calcChain xmlns="http://schemas.openxmlformats.org/spreadsheetml/2006/main">
  <c r="D22" i="2"/>
  <c r="D21"/>
  <c r="D19"/>
  <c r="D18"/>
  <c r="D17"/>
  <c r="D16"/>
  <c r="D15"/>
  <c r="D13"/>
  <c r="D10"/>
  <c r="D36" i="1" l="1"/>
  <c r="D58"/>
  <c r="D37"/>
  <c r="D49"/>
  <c r="D45"/>
  <c r="D55"/>
  <c r="D61"/>
  <c r="D67"/>
  <c r="D73"/>
  <c r="D74"/>
  <c r="D89"/>
  <c r="D30"/>
  <c r="D12" i="2" l="1"/>
  <c r="D23"/>
  <c r="D14" l="1"/>
  <c r="D20" l="1"/>
  <c r="E18" i="1"/>
  <c r="D18"/>
  <c r="D24" i="2" l="1"/>
  <c r="E29"/>
  <c r="G29"/>
  <c r="F29" l="1"/>
  <c r="E106" i="1"/>
  <c r="D106"/>
  <c r="E74"/>
  <c r="D27" i="2" l="1"/>
  <c r="C27" i="3"/>
  <c r="D28" i="2" l="1"/>
  <c r="D104" i="1"/>
  <c r="D27"/>
  <c r="D14"/>
  <c r="D11"/>
  <c r="E104"/>
  <c r="E89"/>
  <c r="E73" s="1"/>
  <c r="E67"/>
  <c r="E61"/>
  <c r="E55"/>
  <c r="E52"/>
  <c r="E49"/>
  <c r="E46"/>
  <c r="E37"/>
  <c r="E30"/>
  <c r="E27"/>
  <c r="E14"/>
  <c r="E11"/>
  <c r="D29" i="2" l="1"/>
  <c r="E45" i="1"/>
  <c r="D103"/>
  <c r="D124" s="1"/>
  <c r="E36"/>
  <c r="E103"/>
  <c r="D10"/>
  <c r="E124"/>
  <c r="E10"/>
  <c r="E72" l="1"/>
  <c r="C35" i="3"/>
  <c r="C18" l="1"/>
  <c r="C36" l="1"/>
  <c r="C39" s="1"/>
  <c r="D72" i="1"/>
</calcChain>
</file>

<file path=xl/comments1.xml><?xml version="1.0" encoding="utf-8"?>
<comments xmlns="http://schemas.openxmlformats.org/spreadsheetml/2006/main">
  <authors>
    <author>Mac Nhung</author>
  </authors>
  <commentList>
    <comment ref="C9" authorId="0">
      <text>
        <r>
          <rPr>
            <b/>
            <sz val="10"/>
            <color indexed="81"/>
            <rFont val="Tahoma"/>
            <family val="2"/>
          </rPr>
          <t>Mac Nhung:</t>
        </r>
        <r>
          <rPr>
            <sz val="10"/>
            <color indexed="81"/>
            <rFont val="Tahoma"/>
            <family val="2"/>
          </rPr>
          <t xml:space="preserve">
nam nay
</t>
        </r>
      </text>
    </comment>
    <comment ref="D9" authorId="0">
      <text>
        <r>
          <rPr>
            <b/>
            <sz val="10"/>
            <color indexed="81"/>
            <rFont val="Tahoma"/>
            <family val="2"/>
          </rPr>
          <t>Mac Nhung:</t>
        </r>
        <r>
          <rPr>
            <sz val="10"/>
            <color indexed="81"/>
            <rFont val="Tahoma"/>
            <family val="2"/>
          </rPr>
          <t xml:space="preserve">
Luy ke tu dau nam den cuoi quy nay(nam truoc)
</t>
        </r>
      </text>
    </comment>
  </commentList>
</comments>
</file>

<file path=xl/sharedStrings.xml><?xml version="1.0" encoding="utf-8"?>
<sst xmlns="http://schemas.openxmlformats.org/spreadsheetml/2006/main" count="458" uniqueCount="354">
  <si>
    <t>100</t>
  </si>
  <si>
    <t/>
  </si>
  <si>
    <t>110</t>
  </si>
  <si>
    <t>111</t>
  </si>
  <si>
    <t>V.01</t>
  </si>
  <si>
    <t>112</t>
  </si>
  <si>
    <t>120</t>
  </si>
  <si>
    <t>V.02</t>
  </si>
  <si>
    <t>121</t>
  </si>
  <si>
    <t>130</t>
  </si>
  <si>
    <t>131</t>
  </si>
  <si>
    <t>132</t>
  </si>
  <si>
    <t>133</t>
  </si>
  <si>
    <t>134</t>
  </si>
  <si>
    <t>135</t>
  </si>
  <si>
    <t>V.03</t>
  </si>
  <si>
    <t>139</t>
  </si>
  <si>
    <t>140</t>
  </si>
  <si>
    <t>141</t>
  </si>
  <si>
    <t>V.04</t>
  </si>
  <si>
    <t>149</t>
  </si>
  <si>
    <t>150</t>
  </si>
  <si>
    <t>151</t>
  </si>
  <si>
    <t>152</t>
  </si>
  <si>
    <t>154</t>
  </si>
  <si>
    <t>200</t>
  </si>
  <si>
    <t>210</t>
  </si>
  <si>
    <t>211</t>
  </si>
  <si>
    <t>212</t>
  </si>
  <si>
    <t>213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</si>
  <si>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</si>
  <si>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</si>
  <si>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</si>
  <si>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</si>
  <si>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</si>
  <si>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</si>
  <si>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</si>
  <si>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</si>
  <si>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</si>
  <si>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</si>
  <si>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</si>
  <si>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</si>
  <si>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240</t>
  </si>
  <si>
    <t>241</t>
  </si>
  <si>
    <t>242</t>
  </si>
  <si>
    <t>250</t>
  </si>
  <si>
    <t>251</t>
  </si>
  <si>
    <t>252</t>
  </si>
  <si>
    <t>V.13</t>
  </si>
  <si>
    <t>260</t>
  </si>
  <si>
    <t>261</t>
  </si>
  <si>
    <t>262</t>
  </si>
  <si>
    <t>268</t>
  </si>
  <si>
    <t>270</t>
  </si>
  <si>
    <t>300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</si>
  <si>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</si>
  <si>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</si>
  <si>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</si>
  <si>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</si>
  <si>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</si>
  <si>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</si>
  <si>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</si>
  <si>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</si>
  <si>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</si>
  <si>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</si>
  <si>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</si>
  <si>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323</t>
  </si>
  <si>
    <t>330</t>
  </si>
  <si>
    <t>331</t>
  </si>
  <si>
    <t>332</t>
  </si>
  <si>
    <t>333</t>
  </si>
  <si>
    <t>334</t>
  </si>
  <si>
    <t>335</t>
  </si>
  <si>
    <t>336</t>
  </si>
  <si>
    <t>337</t>
  </si>
  <si>
    <t>400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</si>
  <si>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</si>
  <si>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</si>
  <si>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</si>
  <si>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</si>
  <si>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</si>
  <si>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</si>
  <si>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</si>
  <si>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</si>
  <si>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</si>
  <si>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</si>
  <si>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</si>
  <si>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</si>
  <si>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430</t>
  </si>
  <si>
    <t>432</t>
  </si>
  <si>
    <t>440</t>
  </si>
  <si>
    <t>000</t>
  </si>
  <si>
    <t>N01</t>
  </si>
  <si>
    <t>N02</t>
  </si>
  <si>
    <t>N03</t>
  </si>
  <si>
    <t>N04</t>
  </si>
  <si>
    <t>N05</t>
  </si>
  <si>
    <t>N06</t>
  </si>
  <si>
    <t>01</t>
  </si>
  <si>
    <t>02</t>
  </si>
  <si>
    <t>10</t>
  </si>
  <si>
    <t>11</t>
  </si>
  <si>
    <t>20</t>
  </si>
  <si>
    <t>21</t>
  </si>
  <si>
    <t>22</t>
  </si>
  <si>
    <t>23</t>
  </si>
  <si>
    <t>30</t>
  </si>
  <si>
    <t>31</t>
  </si>
  <si>
    <t>32</t>
  </si>
  <si>
    <t>40</t>
  </si>
  <si>
    <t>50</t>
  </si>
  <si>
    <t>51</t>
  </si>
  <si>
    <t>52</t>
  </si>
  <si>
    <t>60</t>
  </si>
  <si>
    <t>Đơn vị tính: VNĐ</t>
  </si>
  <si>
    <t>Chỉ tiêu</t>
  </si>
  <si>
    <t xml:space="preserve">Mã 
số
</t>
  </si>
  <si>
    <t>I. Lưu chuyển tiền từ hoạt động kinh doanh</t>
  </si>
  <si>
    <t>1. Tiền thu từ bán hàng, cung cấp dịch vụ và doanh thu khác</t>
  </si>
  <si>
    <t>2. Tiền chi trả cho người cung cấp hàng hóa và dịch vụ</t>
  </si>
  <si>
    <t>3. Tiền chi trả cho người lao động</t>
  </si>
  <si>
    <t>03</t>
  </si>
  <si>
    <t>4. Tiền chi trả lãi vay</t>
  </si>
  <si>
    <t>04</t>
  </si>
  <si>
    <t>6. Tiền thu khác từ hoạt động kinh doanh</t>
  </si>
  <si>
    <t>06</t>
  </si>
  <si>
    <t>7. Tiền chi khác cho hoạt động kinh doanh</t>
  </si>
  <si>
    <t>07</t>
  </si>
  <si>
    <t>Lưu chuyển tiền thuần từ hoạt động kinh doanh</t>
  </si>
  <si>
    <t>II. Lưu chuyển tiền từ hoạt động đầu tư</t>
  </si>
  <si>
    <t>1. Tiền chi để mua sắm, xây dựng TSCĐ và các tài sản dài hạn khác</t>
  </si>
  <si>
    <t>3. Tiền chi cho vay, mua các công cụ nợ của đơn vị khác</t>
  </si>
  <si>
    <t>4. Tiền thu hồi cho vay, bán lại các công cụ nợ của đơn vị khác</t>
  </si>
  <si>
    <t>5. Tiền chi đầu tư góp vốn vào đơn vị khác</t>
  </si>
  <si>
    <t>6. Tiền thu hồi đầu tư góp vốn vào đơn vị khác</t>
  </si>
  <si>
    <t>7. Tiền thu lãi cho vay, cổ tức và lợi nhuận được chia</t>
  </si>
  <si>
    <t>Lưu chuyển tiền thuần từ hoạt động đầu tư</t>
  </si>
  <si>
    <t>III. Lưu chuyển tiền từ hoạt động tài chính</t>
  </si>
  <si>
    <t>Lưu chuyển tiền thuần từ hoạt động tài chính</t>
  </si>
  <si>
    <t>Lưu chuyển tiền thuần trong năm</t>
  </si>
  <si>
    <t>Tiền và tương đương tiền đầu năm</t>
  </si>
  <si>
    <t>Ảnh hưởng của thay đổi tỷ giá hối đoái quy đổi ngoại tệ</t>
  </si>
  <si>
    <t>Tiền và tương đương tiền cuối năm</t>
  </si>
  <si>
    <t>Luỹ kế từ đầu năm đến cuối quý này</t>
  </si>
  <si>
    <t>Năm nay</t>
  </si>
  <si>
    <t>Năm trước</t>
  </si>
  <si>
    <t xml:space="preserve">5. Tiền chi nộp thuế thu nhập doanh nghiệp </t>
  </si>
  <si>
    <t>05</t>
  </si>
  <si>
    <t>6. Cổ tức, lợi nhuận đã trả cho chủ sở hữu</t>
  </si>
  <si>
    <t>122</t>
  </si>
  <si>
    <t>123</t>
  </si>
  <si>
    <t>136</t>
  </si>
  <si>
    <t>137</t>
  </si>
  <si>
    <t>153</t>
  </si>
  <si>
    <t>155</t>
  </si>
  <si>
    <t>214</t>
  </si>
  <si>
    <t>215</t>
  </si>
  <si>
    <t>216</t>
  </si>
  <si>
    <t>231</t>
  </si>
  <si>
    <t>232</t>
  </si>
  <si>
    <t>253</t>
  </si>
  <si>
    <t>254</t>
  </si>
  <si>
    <t>255</t>
  </si>
  <si>
    <t>263</t>
  </si>
  <si>
    <t>321</t>
  </si>
  <si>
    <t>322</t>
  </si>
  <si>
    <t>324</t>
  </si>
  <si>
    <t>338</t>
  </si>
  <si>
    <t>339</t>
  </si>
  <si>
    <t>340</t>
  </si>
  <si>
    <t>341</t>
  </si>
  <si>
    <t>342</t>
  </si>
  <si>
    <t>343</t>
  </si>
  <si>
    <t>411a</t>
  </si>
  <si>
    <t>411b</t>
  </si>
  <si>
    <t>421a</t>
  </si>
  <si>
    <t>421b</t>
  </si>
  <si>
    <t>422</t>
  </si>
  <si>
    <t>431</t>
  </si>
  <si>
    <t xml:space="preserve">2. Tiền thu từ thanh lý, nhượng bán TSCĐ và các tài sản dài hạn khác </t>
  </si>
  <si>
    <t>1. Tiền thu từ phát hành cổ phiếu, nhận vốn góp của chủ sở
    hữu</t>
  </si>
  <si>
    <t>2. Tiền trả lại vốn góp cho các chủ sở hữu, mua lại cổ phiếu
    của doanh nghiệp đã phát hành</t>
  </si>
  <si>
    <t>3. Tiền thu từ đi vay</t>
  </si>
  <si>
    <t>4. Tiền trả nợ gốc vay</t>
  </si>
  <si>
    <t>5. Tiền chi trả nợ gốc thuê tài chính</t>
  </si>
  <si>
    <t>V.7</t>
  </si>
  <si>
    <t>V.8</t>
  </si>
  <si>
    <t>V.9</t>
  </si>
  <si>
    <t>V.5</t>
  </si>
  <si>
    <t>V.6</t>
  </si>
  <si>
    <t>V.10</t>
  </si>
  <si>
    <t>V.11</t>
  </si>
  <si>
    <t>V.12</t>
  </si>
  <si>
    <t>26</t>
  </si>
  <si>
    <t>BÁO CÁO LƯU CHUYỂN TIỀN TỆ GIỮA NIÊN ĐỘ</t>
  </si>
  <si>
    <t>(Theo phương pháp trực tiếp)</t>
  </si>
  <si>
    <t>Người lập biểu                                   Kế toán trưởng</t>
  </si>
  <si>
    <t>Người lập biểu                                                                     Kế toán trưởng</t>
  </si>
  <si>
    <t>Quý II</t>
  </si>
  <si>
    <t>-</t>
  </si>
  <si>
    <t>CÔNG TY CỔ PHẦN SẢN XUẤT VÀ KINH DOANH KIM KHÍ</t>
  </si>
  <si>
    <t>SỐ 6 NGUYỄN TRÃI, NGÔ QUYỀN, HẢI PHÒNG</t>
  </si>
  <si>
    <t>BẢNG CÂN ĐỐI KẾ TOÁN GIỮA NIÊN ĐỘ</t>
  </si>
  <si>
    <t>Quý II năm 2015</t>
  </si>
  <si>
    <t>Tại ngày 30 tháng 6 năm 2015</t>
  </si>
  <si>
    <t>Đơn vị tính : VNĐ</t>
  </si>
  <si>
    <t>Mã số</t>
  </si>
  <si>
    <t>Thuyết minh</t>
  </si>
  <si>
    <t>Số đầu kỳ</t>
  </si>
  <si>
    <t>Số cuối kỳ</t>
  </si>
  <si>
    <t>A. Tài sản ngắn hạn</t>
  </si>
  <si>
    <t>I. Tiền và các khoản tương đương tiền</t>
  </si>
  <si>
    <t xml:space="preserve">   1. Tiền</t>
  </si>
  <si>
    <t xml:space="preserve">   2. Các khoản tương đương tiền</t>
  </si>
  <si>
    <t xml:space="preserve"> II. Đầu tư tài chính ngắn hạn</t>
  </si>
  <si>
    <t xml:space="preserve">   1. Đầu tư ngắn hạn</t>
  </si>
  <si>
    <t xml:space="preserve">   2. Dự phòng giảm giá chứng khoán đầu tư ngắn hạn</t>
  </si>
  <si>
    <t xml:space="preserve">   3. Đầu tư nắm giữ đến ngày đáo hạn</t>
  </si>
  <si>
    <t>III. Các khoản phải thu ngắn hạn</t>
  </si>
  <si>
    <t xml:space="preserve">   1. Phải thu của khách hàng</t>
  </si>
  <si>
    <t xml:space="preserve">   2. Trả trước cho người bán</t>
  </si>
  <si>
    <t xml:space="preserve">   3. Phải thu nội bộ ngắn hạn</t>
  </si>
  <si>
    <t xml:space="preserve">   4.Phải thu theo tiến độ kế hoạch hợp đồng xây dựng</t>
  </si>
  <si>
    <t xml:space="preserve">   5. Phải thu về cho vay ngắn hạn</t>
  </si>
  <si>
    <t xml:space="preserve">   6. Phải thu ngắn hạn khác</t>
  </si>
  <si>
    <t xml:space="preserve">   7. Dự phòng các khoản phải thu khó đòi</t>
  </si>
  <si>
    <t xml:space="preserve">   8. Tài sản thiếu chờ xử lý</t>
  </si>
  <si>
    <t xml:space="preserve"> IV. Hàng tồn kho</t>
  </si>
  <si>
    <t xml:space="preserve">   1. Hàng tồn kho kho</t>
  </si>
  <si>
    <t xml:space="preserve">   2. Dự phòng giảm giá hàng tồn kho</t>
  </si>
  <si>
    <t xml:space="preserve"> V. Tài sản ngắn hạn khác</t>
  </si>
  <si>
    <t xml:space="preserve">   1. Chi phí trả trước ngắn hạn</t>
  </si>
  <si>
    <t xml:space="preserve">   2. Thuế giá trị gia tăng được khấu trừ</t>
  </si>
  <si>
    <t xml:space="preserve">   3. Thuế và các khoản khác phải thu Nhà nước</t>
  </si>
  <si>
    <t xml:space="preserve">   4. Giao dịch mua bán lại trái phiếu Chính phủ</t>
  </si>
  <si>
    <t xml:space="preserve">   5. Tài sản ngắn hạn khác</t>
  </si>
  <si>
    <t>B. Tài sản dài hạn</t>
  </si>
  <si>
    <t xml:space="preserve">  I. Các khoản phải thu dài hạn</t>
  </si>
  <si>
    <t xml:space="preserve">   1. Phải thu dài hạn của khách hàng</t>
  </si>
  <si>
    <t xml:space="preserve">   2. Trả trước cho người bán dài hạn</t>
  </si>
  <si>
    <t xml:space="preserve">   3. Vốn kinh doanh ở đơn vị phụ thuộc</t>
  </si>
  <si>
    <t xml:space="preserve">   4. Phải thu nội bộ dài hạn</t>
  </si>
  <si>
    <t xml:space="preserve">   5. Phải thu về cho vay dài hạn</t>
  </si>
  <si>
    <t xml:space="preserve">   6. Phải thu dài hạn khác</t>
  </si>
  <si>
    <t xml:space="preserve">   7. Dự phòng phải thu dài hạn khó đòi</t>
  </si>
  <si>
    <t xml:space="preserve">  II. Tài sản cố định</t>
  </si>
  <si>
    <t xml:space="preserve">   1. TSCĐ hữu hình</t>
  </si>
  <si>
    <t xml:space="preserve">    - Nguyên giá</t>
  </si>
  <si>
    <t xml:space="preserve">    - Giá trị hao mòn lũy kế</t>
  </si>
  <si>
    <t xml:space="preserve">   2. TSCĐ thuê tài chính</t>
  </si>
  <si>
    <t xml:space="preserve">   3. TSCĐ vô hình</t>
  </si>
  <si>
    <t xml:space="preserve"> III. Bất động sản đầu tư</t>
  </si>
  <si>
    <t xml:space="preserve"> IV. Tài sản dở dang dài hạn</t>
  </si>
  <si>
    <t xml:space="preserve">   1. Chi phí sản xuất dở dang dài hạn</t>
  </si>
  <si>
    <t xml:space="preserve">   2. Chi phí xây dựng cơ bản dở dang</t>
  </si>
  <si>
    <t xml:space="preserve"> V. Đầu tư tài chính dài hạn</t>
  </si>
  <si>
    <t xml:space="preserve">   1. Đầu tư vào công ty con</t>
  </si>
  <si>
    <t xml:space="preserve">   2. Đầu tư vào công ty liên doanh, liên kết</t>
  </si>
  <si>
    <t xml:space="preserve">   3. Đầu tư góp vốn vào đơn vị khác</t>
  </si>
  <si>
    <t xml:space="preserve">   4. Dự phòng giảm giá đầu tư dài hạn</t>
  </si>
  <si>
    <t xml:space="preserve">   5. Đầu tư nắm giữ đến ngày đáo hạn</t>
  </si>
  <si>
    <t xml:space="preserve"> VI. Tài sản dài hạn khác</t>
  </si>
  <si>
    <t xml:space="preserve">   1. Chi phí trả trước dài hạn</t>
  </si>
  <si>
    <t xml:space="preserve">   2. Tài sản thuế thu nhập hoãn lại</t>
  </si>
  <si>
    <t xml:space="preserve">   3. Thiết bị, vật tư, phụ tùng thay thế dài hạn</t>
  </si>
  <si>
    <t xml:space="preserve">   4. Tài sản dài hạn khác</t>
  </si>
  <si>
    <t xml:space="preserve">             Tổng cộng tài sản</t>
  </si>
  <si>
    <t>C. Nợ phải trả</t>
  </si>
  <si>
    <t xml:space="preserve">  I. Nợ ngắn hạn</t>
  </si>
  <si>
    <t xml:space="preserve">   1. Phải trả cho người bán</t>
  </si>
  <si>
    <t xml:space="preserve">   2. Người mua trả tiền trước</t>
  </si>
  <si>
    <t xml:space="preserve">   3. Thuế và các khoản khác phải nộp Nhà nước</t>
  </si>
  <si>
    <t xml:space="preserve">   4. Phải trả người lao động</t>
  </si>
  <si>
    <t xml:space="preserve">   5. Chi phí phải trả</t>
  </si>
  <si>
    <t xml:space="preserve">   6. Phải trả nội bộ</t>
  </si>
  <si>
    <t xml:space="preserve">   7. Phải trả theo tiến độ kế hoạch hợp đồng xây dựng</t>
  </si>
  <si>
    <t xml:space="preserve">   8. Doanh thu chưa thực hiện ngắn hạn</t>
  </si>
  <si>
    <t xml:space="preserve">   9. Phải trả ngắn hạn khác</t>
  </si>
  <si>
    <t xml:space="preserve">   10. Vay và nợ thuê tài chính ngắn hạn</t>
  </si>
  <si>
    <t xml:space="preserve">   11. Dự phòng phải trả ngắn hạn</t>
  </si>
  <si>
    <t xml:space="preserve">   14. Giao dịch mua bán lại trái phiếu Chính phủ</t>
  </si>
  <si>
    <t xml:space="preserve"> II. Nợ dài hạn</t>
  </si>
  <si>
    <t xml:space="preserve">   1. Phải trả dài hạn cho người bán</t>
  </si>
  <si>
    <t xml:space="preserve">   2. Người mua trả tiền trước dài hạn</t>
  </si>
  <si>
    <t xml:space="preserve">   3. Chi phí phải trả dài hạn</t>
  </si>
  <si>
    <t xml:space="preserve">   4. Phải trả nội bộ về vốn kinh doanh</t>
  </si>
  <si>
    <t xml:space="preserve">   5. Phải trả nội bộ dài hạn</t>
  </si>
  <si>
    <t xml:space="preserve">   6. Doanh thu chưa thực hiện dài hạn</t>
  </si>
  <si>
    <t xml:space="preserve">   7. Phải trả dài hạn khác</t>
  </si>
  <si>
    <t xml:space="preserve">   8. Vay và nợ thuê tài chính dài hạn</t>
  </si>
  <si>
    <t xml:space="preserve">   9. Trái phiếu chuyển đổi</t>
  </si>
  <si>
    <t xml:space="preserve">   10. Cổ phiếu ưu đãi</t>
  </si>
  <si>
    <t xml:space="preserve">   11. Thuế và thu nhập hoãn lại phải trả</t>
  </si>
  <si>
    <t xml:space="preserve">   12. Dự phòng phải trả dài hạn</t>
  </si>
  <si>
    <t>D. Vốn chủ sở hữu</t>
  </si>
  <si>
    <t xml:space="preserve"> I. Vốn chủ sở hữu</t>
  </si>
  <si>
    <t xml:space="preserve">   1. Vốn đầu tư của chủ sở hữu</t>
  </si>
  <si>
    <t xml:space="preserve">   - Cổ phiếu phổ thông có quyền biểu quyết</t>
  </si>
  <si>
    <t xml:space="preserve">   - Cổ phiếu ưu đãi</t>
  </si>
  <si>
    <t xml:space="preserve">   2. Thặng dư vốn cổ phần</t>
  </si>
  <si>
    <t xml:space="preserve">   3. Quyền chọn chuyển đổi trái phiếu</t>
  </si>
  <si>
    <t xml:space="preserve">   4. Vốn khác của chủ sở hữu</t>
  </si>
  <si>
    <t xml:space="preserve">   5. Cổ phiếu ngân quỹ</t>
  </si>
  <si>
    <t xml:space="preserve">   6. Chênh lệch đánh giá lại tài sản</t>
  </si>
  <si>
    <t xml:space="preserve">   7. Chênh lệch tỷ giá hối đoái</t>
  </si>
  <si>
    <t xml:space="preserve">   11. Lợi nhuận sau thuế chưa phân phối</t>
  </si>
  <si>
    <t xml:space="preserve">   - LNST chưa phân phối lũy kế đến cuối kỳ trước</t>
  </si>
  <si>
    <t xml:space="preserve">   -  LNST chưa phân phối kỳ này</t>
  </si>
  <si>
    <t xml:space="preserve">   12. Nguồn vốn đầu tư XDCB</t>
  </si>
  <si>
    <t xml:space="preserve"> II. Nguồn kinh phí, quỹ khác</t>
  </si>
  <si>
    <t xml:space="preserve">   1. Nguồn kinh phí</t>
  </si>
  <si>
    <t xml:space="preserve">   2. Nguồn kinh phí đã hình thành TSCĐ</t>
  </si>
  <si>
    <t xml:space="preserve">          Tổng cộng nguồn vốn (440 = 300 + 400)</t>
  </si>
  <si>
    <t>Các chỉ tiêu ngoài bảng cân đối kế toán</t>
  </si>
  <si>
    <t xml:space="preserve">      1. Tài sản thuê ngoài</t>
  </si>
  <si>
    <t xml:space="preserve">      2. Vật tư hàng hóa nhận giữ hộ, nhận gia công</t>
  </si>
  <si>
    <t xml:space="preserve">      3. Hàng hóa nhận bán hộ, nhận ký gửi</t>
  </si>
  <si>
    <t xml:space="preserve">      4. Nợ khó đòi đã xử lý</t>
  </si>
  <si>
    <t xml:space="preserve">      5. Ngoại tệ các loại</t>
  </si>
  <si>
    <t xml:space="preserve">      6. Dự toán chi sự nghiệp, dự án</t>
  </si>
  <si>
    <t>Lập ngày 16 tháng 07 năm 2015</t>
  </si>
  <si>
    <t>Người lập biểu                                     Kế toán trưởng</t>
  </si>
  <si>
    <t xml:space="preserve">                           Tổng giám đốc</t>
  </si>
  <si>
    <t xml:space="preserve">   8. Quỹ đầu tư phát triển</t>
  </si>
  <si>
    <t xml:space="preserve">   9. Quỹ hỗ trợ sắp xếp doanh nghiệp </t>
  </si>
  <si>
    <t xml:space="preserve">   10. Quỹ khác thuộc vốn chủ sở hữu</t>
  </si>
  <si>
    <t xml:space="preserve">   13. Quỹ phát triển khoa học và công nghệ</t>
  </si>
  <si>
    <t xml:space="preserve">   13. Quỹ bình ổn giá</t>
  </si>
  <si>
    <t xml:space="preserve">   12. Quỹ khen thưởng phúc lợi</t>
  </si>
  <si>
    <t>BÁO CÁO KẾT QUẢ HOẠT ĐỘNG KINH DOANH GIỮA NIÊN ĐỘ</t>
  </si>
  <si>
    <t xml:space="preserve">                    Tổng giám đốc</t>
  </si>
  <si>
    <t>Lũy kế từ đầu năm đến cuối quý này</t>
  </si>
  <si>
    <t xml:space="preserve">  1. Doanh thu bán hàng và cung cấp dịch vụ</t>
  </si>
  <si>
    <t xml:space="preserve">  2. Các khoản giảm trừ</t>
  </si>
  <si>
    <t xml:space="preserve">  3. Doanh thu thuần về bán hàng và cung cấp dịch vụ (10 = 01 - 02)</t>
  </si>
  <si>
    <t xml:space="preserve">  4. Giá vốn hàng bán</t>
  </si>
  <si>
    <t xml:space="preserve">  5. Lợi nhuận gộp bán hàng và cung cấp dịch vụ (20 = 10-11)</t>
  </si>
  <si>
    <t xml:space="preserve">  6. Doanh thu hoạt động tài chính</t>
  </si>
  <si>
    <t xml:space="preserve">  7. Chi phí tài chính</t>
  </si>
  <si>
    <t xml:space="preserve">      - Trong đó: Lãi vay phải trả</t>
  </si>
  <si>
    <t xml:space="preserve">  8. Chi phí bán hàng</t>
  </si>
  <si>
    <t xml:space="preserve">  9. Chi phí quản lý doanh nghiệp</t>
  </si>
  <si>
    <t>10. Lợi nhuận thuần từ hoạt động kinh doanh kinh doanh {30 = 20 + (21 - 22) - (25 + 26)}</t>
  </si>
  <si>
    <t>27</t>
  </si>
  <si>
    <t>11. Thu nhập khác</t>
  </si>
  <si>
    <t>12. Chi phí khác</t>
  </si>
  <si>
    <t>13. Lợi nhuận khác(40 = 31 - 32)</t>
  </si>
  <si>
    <t>14. Tổng lợi nhuận kế toán trước thuế (50 = 30 + 40)</t>
  </si>
  <si>
    <t>15. Chi phí thuế TNDN hiện hành</t>
  </si>
  <si>
    <t>16. Chi phí thuế TNDN hoãn lại</t>
  </si>
  <si>
    <t>17. Lợi nhuận sau thuế thu nhập doanh nghiệp (60 = 50 - 51 - 52)</t>
  </si>
  <si>
    <t>18. Lợi nhuận cơ bản trên cổ phiếu</t>
  </si>
  <si>
    <t>19. Lãi suy giảm trên cổ phiếu</t>
  </si>
  <si>
    <t xml:space="preserve">               Tổng giám đốc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</si>
</sst>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#\ ###\ ###\ ###"/>
    <numFmt numFmtId="165" formatCode="#,##0_);\(#,##0\);&quot;-&quot;??_)"/>
    <numFmt numFmtId="166" formatCode="_(* #,##0_);_(* \(#,##0\);_(* &quot;-&quot;??_);_(@_)"/>
  </numFmts>
  <fonts count="28">
    <font>
      <sz val="10"/>
      <name val="Arial"/>
    </font>
    <font>
      <sz val="8"/>
      <name val="Arial"/>
      <family val="2"/>
    </font>
    <font>
      <b/>
      <sz val="10.5"/>
      <name val="Times New Roman"/>
      <family val="1"/>
    </font>
    <font>
      <sz val="10.5"/>
      <name val="Times New Roman"/>
      <family val="1"/>
    </font>
    <font>
      <sz val="10"/>
      <name val=".vntimes"/>
    </font>
    <font>
      <sz val="10.5"/>
      <color indexed="12"/>
      <name val="Times New Roman"/>
      <family val="1"/>
    </font>
    <font>
      <sz val="10.5"/>
      <color indexed="10"/>
      <name val="Times New Roman"/>
      <family val="1"/>
    </font>
    <font>
      <i/>
      <sz val="10.5"/>
      <color indexed="10"/>
      <name val="Times New Roman"/>
      <family val="1"/>
    </font>
    <font>
      <b/>
      <i/>
      <sz val="10.5"/>
      <name val="Times New Roman"/>
      <family val="1"/>
    </font>
    <font>
      <i/>
      <sz val="10.5"/>
      <name val="Times New Roman"/>
      <family val="1"/>
    </font>
    <font>
      <i/>
      <sz val="12"/>
      <name val="Times New Roman"/>
      <family val="1"/>
    </font>
    <font>
      <b/>
      <i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sz val="12"/>
      <color indexed="10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b/>
      <sz val="16"/>
      <name val="Times New Roman"/>
      <family val="1"/>
    </font>
    <font>
      <i/>
      <sz val="16"/>
      <name val="Times New Roman"/>
      <family val="1"/>
    </font>
    <font>
      <sz val="10"/>
      <name val="Times New Roman"/>
      <family val="1"/>
    </font>
    <font>
      <b/>
      <sz val="18"/>
      <name val="Times New Roman"/>
      <family val="1"/>
    </font>
    <font>
      <sz val="18"/>
      <name val="Times New Roman"/>
      <family val="1"/>
    </font>
    <font>
      <i/>
      <sz val="14"/>
      <name val="Times New Roman"/>
      <family val="1"/>
    </font>
    <font>
      <b/>
      <sz val="10"/>
      <name val="Times New Roman"/>
      <family val="1"/>
    </font>
    <font>
      <b/>
      <i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8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18" fillId="0" borderId="0"/>
  </cellStyleXfs>
  <cellXfs count="122">
    <xf numFmtId="0" fontId="0" fillId="0" borderId="0" xfId="0"/>
    <xf numFmtId="0" fontId="3" fillId="0" borderId="0" xfId="3" applyFont="1" applyFill="1" applyAlignment="1">
      <alignment vertical="center"/>
    </xf>
    <xf numFmtId="0" fontId="5" fillId="0" borderId="0" xfId="3" applyFont="1" applyFill="1" applyAlignment="1">
      <alignment vertical="center"/>
    </xf>
    <xf numFmtId="0" fontId="6" fillId="0" borderId="0" xfId="3" applyFont="1" applyFill="1" applyAlignment="1">
      <alignment vertical="center"/>
    </xf>
    <xf numFmtId="0" fontId="6" fillId="0" borderId="0" xfId="4" applyFont="1" applyFill="1" applyAlignment="1">
      <alignment horizontal="right"/>
    </xf>
    <xf numFmtId="165" fontId="6" fillId="0" borderId="0" xfId="1" applyNumberFormat="1" applyFont="1" applyFill="1" applyAlignment="1">
      <alignment vertical="center"/>
    </xf>
    <xf numFmtId="0" fontId="2" fillId="0" borderId="0" xfId="3" applyFont="1" applyAlignment="1">
      <alignment vertical="center"/>
    </xf>
    <xf numFmtId="0" fontId="2" fillId="0" borderId="0" xfId="4" applyFont="1" applyAlignment="1">
      <alignment horizontal="right"/>
    </xf>
    <xf numFmtId="0" fontId="2" fillId="0" borderId="0" xfId="4" applyFont="1"/>
    <xf numFmtId="165" fontId="8" fillId="0" borderId="0" xfId="4" applyNumberFormat="1" applyFont="1" applyBorder="1" applyAlignment="1">
      <alignment horizontal="right"/>
    </xf>
    <xf numFmtId="0" fontId="3" fillId="0" borderId="0" xfId="3" applyFont="1" applyAlignment="1">
      <alignment vertical="center"/>
    </xf>
    <xf numFmtId="0" fontId="3" fillId="0" borderId="0" xfId="3" applyFont="1" applyAlignment="1">
      <alignment wrapText="1"/>
    </xf>
    <xf numFmtId="0" fontId="9" fillId="0" borderId="0" xfId="3" applyFont="1" applyAlignment="1">
      <alignment wrapText="1"/>
    </xf>
    <xf numFmtId="166" fontId="3" fillId="0" borderId="0" xfId="2" applyNumberFormat="1" applyFont="1" applyAlignment="1">
      <alignment horizontal="center" vertical="center"/>
    </xf>
    <xf numFmtId="165" fontId="3" fillId="0" borderId="0" xfId="1" applyNumberFormat="1" applyFont="1" applyAlignment="1">
      <alignment vertical="center"/>
    </xf>
    <xf numFmtId="166" fontId="3" fillId="0" borderId="0" xfId="2" applyNumberFormat="1" applyFont="1" applyBorder="1" applyAlignment="1">
      <alignment horizontal="center" vertical="center"/>
    </xf>
    <xf numFmtId="165" fontId="3" fillId="0" borderId="0" xfId="1" applyNumberFormat="1" applyFont="1" applyBorder="1" applyAlignment="1">
      <alignment vertical="center"/>
    </xf>
    <xf numFmtId="165" fontId="10" fillId="0" borderId="0" xfId="1" applyNumberFormat="1" applyFont="1" applyAlignment="1">
      <alignment vertical="center"/>
    </xf>
    <xf numFmtId="0" fontId="12" fillId="0" borderId="2" xfId="4" applyFont="1" applyBorder="1" applyAlignment="1">
      <alignment horizontal="justify" wrapText="1"/>
    </xf>
    <xf numFmtId="0" fontId="13" fillId="0" borderId="3" xfId="3" applyFont="1" applyBorder="1" applyAlignment="1">
      <alignment horizontal="center" wrapText="1"/>
    </xf>
    <xf numFmtId="0" fontId="13" fillId="0" borderId="2" xfId="3" applyFont="1" applyBorder="1" applyAlignment="1">
      <alignment horizontal="justify" wrapText="1"/>
    </xf>
    <xf numFmtId="165" fontId="13" fillId="0" borderId="2" xfId="1" applyNumberFormat="1" applyFont="1" applyBorder="1" applyAlignment="1">
      <alignment wrapText="1"/>
    </xf>
    <xf numFmtId="0" fontId="13" fillId="0" borderId="4" xfId="4" applyFont="1" applyBorder="1" applyAlignment="1">
      <alignment horizontal="justify" wrapText="1"/>
    </xf>
    <xf numFmtId="0" fontId="13" fillId="0" borderId="5" xfId="3" quotePrefix="1" applyFont="1" applyBorder="1" applyAlignment="1">
      <alignment horizontal="center" wrapText="1"/>
    </xf>
    <xf numFmtId="0" fontId="11" fillId="0" borderId="4" xfId="4" applyFont="1" applyBorder="1" applyAlignment="1">
      <alignment horizontal="justify" wrapText="1"/>
    </xf>
    <xf numFmtId="0" fontId="11" fillId="0" borderId="5" xfId="3" applyFont="1" applyBorder="1" applyAlignment="1">
      <alignment horizontal="center" wrapText="1"/>
    </xf>
    <xf numFmtId="0" fontId="12" fillId="0" borderId="4" xfId="4" applyFont="1" applyBorder="1" applyAlignment="1">
      <alignment horizontal="justify" wrapText="1"/>
    </xf>
    <xf numFmtId="0" fontId="13" fillId="0" borderId="5" xfId="3" applyFont="1" applyBorder="1" applyAlignment="1">
      <alignment horizontal="center" wrapText="1"/>
    </xf>
    <xf numFmtId="0" fontId="12" fillId="0" borderId="5" xfId="3" applyFont="1" applyBorder="1" applyAlignment="1">
      <alignment horizontal="center" wrapText="1"/>
    </xf>
    <xf numFmtId="0" fontId="12" fillId="0" borderId="6" xfId="4" applyFont="1" applyBorder="1" applyAlignment="1">
      <alignment horizontal="justify" wrapText="1"/>
    </xf>
    <xf numFmtId="0" fontId="12" fillId="0" borderId="7" xfId="3" applyFont="1" applyBorder="1" applyAlignment="1">
      <alignment horizontal="center" wrapText="1"/>
    </xf>
    <xf numFmtId="165" fontId="13" fillId="0" borderId="4" xfId="1" applyNumberFormat="1" applyFont="1" applyFill="1" applyBorder="1" applyAlignment="1">
      <alignment horizontal="right" wrapText="1"/>
    </xf>
    <xf numFmtId="165" fontId="11" fillId="0" borderId="4" xfId="1" applyNumberFormat="1" applyFont="1" applyFill="1" applyBorder="1" applyAlignment="1">
      <alignment horizontal="right" wrapText="1"/>
    </xf>
    <xf numFmtId="0" fontId="13" fillId="0" borderId="4" xfId="3" applyFont="1" applyFill="1" applyBorder="1" applyAlignment="1">
      <alignment horizontal="right" wrapText="1"/>
    </xf>
    <xf numFmtId="166" fontId="14" fillId="0" borderId="4" xfId="2" applyNumberFormat="1" applyFont="1" applyFill="1" applyBorder="1" applyAlignment="1">
      <alignment horizontal="right" wrapText="1"/>
    </xf>
    <xf numFmtId="165" fontId="12" fillId="0" borderId="4" xfId="1" applyNumberFormat="1" applyFont="1" applyFill="1" applyBorder="1" applyAlignment="1">
      <alignment horizontal="right" wrapText="1"/>
    </xf>
    <xf numFmtId="165" fontId="17" fillId="0" borderId="4" xfId="1" applyNumberFormat="1" applyFont="1" applyFill="1" applyBorder="1" applyAlignment="1">
      <alignment horizontal="right" wrapText="1"/>
    </xf>
    <xf numFmtId="0" fontId="17" fillId="0" borderId="4" xfId="3" applyFont="1" applyFill="1" applyBorder="1" applyAlignment="1">
      <alignment horizontal="right" wrapText="1"/>
    </xf>
    <xf numFmtId="0" fontId="12" fillId="0" borderId="1" xfId="4" applyFont="1" applyBorder="1" applyAlignment="1">
      <alignment horizontal="center" vertical="center" wrapText="1"/>
    </xf>
    <xf numFmtId="0" fontId="3" fillId="0" borderId="4" xfId="4" applyFont="1" applyBorder="1" applyAlignment="1">
      <alignment horizontal="justify" wrapText="1"/>
    </xf>
    <xf numFmtId="0" fontId="3" fillId="0" borderId="5" xfId="3" quotePrefix="1" applyFont="1" applyBorder="1" applyAlignment="1">
      <alignment horizontal="center" wrapText="1"/>
    </xf>
    <xf numFmtId="3" fontId="2" fillId="0" borderId="6" xfId="3" applyNumberFormat="1" applyFont="1" applyBorder="1" applyAlignment="1">
      <alignment horizontal="right" wrapText="1"/>
    </xf>
    <xf numFmtId="0" fontId="3" fillId="0" borderId="5" xfId="3" applyFont="1" applyBorder="1" applyAlignment="1">
      <alignment horizontal="center" wrapText="1"/>
    </xf>
    <xf numFmtId="165" fontId="3" fillId="0" borderId="4" xfId="1" applyNumberFormat="1" applyFont="1" applyBorder="1" applyAlignment="1">
      <alignment horizontal="right" wrapText="1"/>
    </xf>
    <xf numFmtId="166" fontId="8" fillId="0" borderId="4" xfId="2" applyNumberFormat="1" applyFont="1" applyBorder="1" applyAlignment="1">
      <alignment horizontal="right" wrapText="1"/>
    </xf>
    <xf numFmtId="0" fontId="19" fillId="0" borderId="4" xfId="0" applyFont="1" applyBorder="1" applyAlignment="1">
      <alignment horizontal="justify" vertical="top" wrapText="1"/>
    </xf>
    <xf numFmtId="0" fontId="19" fillId="0" borderId="4" xfId="0" applyFont="1" applyBorder="1" applyAlignment="1">
      <alignment horizontal="justify" wrapText="1"/>
    </xf>
    <xf numFmtId="0" fontId="12" fillId="0" borderId="0" xfId="4" applyFont="1"/>
    <xf numFmtId="0" fontId="12" fillId="0" borderId="1" xfId="4" applyFont="1" applyBorder="1"/>
    <xf numFmtId="0" fontId="12" fillId="0" borderId="1" xfId="4" applyFont="1" applyBorder="1" applyAlignment="1">
      <alignment horizontal="center" vertical="center"/>
    </xf>
    <xf numFmtId="0" fontId="12" fillId="0" borderId="1" xfId="4" applyFont="1" applyBorder="1" applyAlignment="1">
      <alignment horizontal="center" vertical="center"/>
    </xf>
    <xf numFmtId="0" fontId="12" fillId="0" borderId="2" xfId="4" applyFont="1" applyBorder="1" applyAlignment="1">
      <alignment horizontal="center" vertical="center" wrapText="1"/>
    </xf>
    <xf numFmtId="0" fontId="12" fillId="0" borderId="6" xfId="4" applyFont="1" applyBorder="1" applyAlignment="1">
      <alignment horizontal="center" vertical="center" wrapText="1"/>
    </xf>
    <xf numFmtId="0" fontId="20" fillId="0" borderId="0" xfId="4" applyFont="1" applyAlignment="1">
      <alignment horizontal="center"/>
    </xf>
    <xf numFmtId="0" fontId="21" fillId="0" borderId="0" xfId="4" applyFont="1" applyAlignment="1">
      <alignment horizontal="center"/>
    </xf>
    <xf numFmtId="0" fontId="7" fillId="0" borderId="0" xfId="4" applyFont="1" applyFill="1" applyBorder="1" applyAlignment="1">
      <alignment horizontal="center"/>
    </xf>
    <xf numFmtId="165" fontId="2" fillId="0" borderId="11" xfId="4" applyNumberFormat="1" applyFont="1" applyBorder="1" applyAlignment="1">
      <alignment horizontal="center" vertical="center"/>
    </xf>
    <xf numFmtId="165" fontId="2" fillId="0" borderId="12" xfId="4" applyNumberFormat="1" applyFont="1" applyBorder="1" applyAlignment="1">
      <alignment horizontal="center" vertical="center"/>
    </xf>
    <xf numFmtId="0" fontId="22" fillId="0" borderId="0" xfId="4" applyFont="1"/>
    <xf numFmtId="0" fontId="23" fillId="0" borderId="0" xfId="4" applyFont="1" applyAlignment="1">
      <alignment horizontal="center"/>
    </xf>
    <xf numFmtId="0" fontId="24" fillId="0" borderId="0" xfId="4" applyFont="1" applyAlignment="1">
      <alignment horizontal="center"/>
    </xf>
    <xf numFmtId="0" fontId="25" fillId="0" borderId="0" xfId="4" applyFont="1" applyAlignment="1">
      <alignment horizontal="center" vertical="center"/>
    </xf>
    <xf numFmtId="0" fontId="25" fillId="0" borderId="0" xfId="4" quotePrefix="1" applyFont="1" applyAlignment="1">
      <alignment horizontal="center" vertical="center"/>
    </xf>
    <xf numFmtId="164" fontId="10" fillId="0" borderId="0" xfId="4" applyNumberFormat="1" applyFont="1"/>
    <xf numFmtId="164" fontId="12" fillId="0" borderId="1" xfId="4" applyNumberFormat="1" applyFont="1" applyBorder="1" applyAlignment="1">
      <alignment horizontal="center" vertical="center" wrapText="1"/>
    </xf>
    <xf numFmtId="0" fontId="12" fillId="0" borderId="1" xfId="4" applyFont="1" applyBorder="1" applyAlignment="1">
      <alignment horizontal="center"/>
    </xf>
    <xf numFmtId="164" fontId="12" fillId="0" borderId="1" xfId="0" applyNumberFormat="1" applyFont="1" applyFill="1" applyBorder="1"/>
    <xf numFmtId="0" fontId="13" fillId="0" borderId="1" xfId="4" applyFont="1" applyBorder="1"/>
    <xf numFmtId="164" fontId="13" fillId="0" borderId="1" xfId="0" applyNumberFormat="1" applyFont="1" applyFill="1" applyBorder="1"/>
    <xf numFmtId="0" fontId="13" fillId="0" borderId="1" xfId="4" quotePrefix="1" applyFont="1" applyBorder="1"/>
    <xf numFmtId="0" fontId="12" fillId="0" borderId="1" xfId="4" quotePrefix="1" applyFont="1" applyBorder="1"/>
    <xf numFmtId="164" fontId="12" fillId="0" borderId="1" xfId="4" applyNumberFormat="1" applyFont="1" applyFill="1" applyBorder="1"/>
    <xf numFmtId="164" fontId="17" fillId="0" borderId="1" xfId="4" applyNumberFormat="1" applyFont="1" applyFill="1" applyBorder="1"/>
    <xf numFmtId="164" fontId="22" fillId="0" borderId="0" xfId="4" applyNumberFormat="1" applyFont="1"/>
    <xf numFmtId="0" fontId="26" fillId="0" borderId="0" xfId="4" applyFont="1"/>
    <xf numFmtId="0" fontId="22" fillId="0" borderId="0" xfId="0" applyFont="1"/>
    <xf numFmtId="0" fontId="25" fillId="0" borderId="0" xfId="4" applyFont="1" applyAlignment="1">
      <alignment horizontal="center" vertical="center"/>
    </xf>
    <xf numFmtId="164" fontId="13" fillId="0" borderId="1" xfId="4" applyNumberFormat="1" applyFont="1" applyBorder="1"/>
    <xf numFmtId="0" fontId="26" fillId="0" borderId="0" xfId="0" applyFont="1"/>
    <xf numFmtId="164" fontId="11" fillId="0" borderId="0" xfId="4" applyNumberFormat="1" applyFont="1" applyBorder="1" applyAlignment="1"/>
    <xf numFmtId="164" fontId="12" fillId="0" borderId="0" xfId="4" applyNumberFormat="1" applyFont="1" applyAlignment="1">
      <alignment horizontal="left"/>
    </xf>
    <xf numFmtId="164" fontId="12" fillId="0" borderId="0" xfId="4" applyNumberFormat="1" applyFont="1" applyAlignment="1"/>
    <xf numFmtId="0" fontId="22" fillId="0" borderId="0" xfId="0" applyFont="1" applyBorder="1"/>
    <xf numFmtId="164" fontId="12" fillId="0" borderId="0" xfId="0" applyNumberFormat="1" applyFont="1" applyFill="1" applyBorder="1"/>
    <xf numFmtId="164" fontId="13" fillId="0" borderId="0" xfId="0" applyNumberFormat="1" applyFont="1" applyFill="1" applyBorder="1"/>
    <xf numFmtId="0" fontId="26" fillId="0" borderId="0" xfId="0" applyFont="1" applyBorder="1"/>
    <xf numFmtId="0" fontId="22" fillId="0" borderId="0" xfId="4" applyFont="1" applyAlignment="1">
      <alignment horizontal="center"/>
    </xf>
    <xf numFmtId="0" fontId="12" fillId="0" borderId="11" xfId="4" applyFont="1" applyBorder="1" applyAlignment="1">
      <alignment horizontal="center" vertical="center" wrapText="1"/>
    </xf>
    <xf numFmtId="0" fontId="12" fillId="0" borderId="12" xfId="4" applyFont="1" applyBorder="1" applyAlignment="1">
      <alignment horizontal="center" vertical="center" wrapText="1"/>
    </xf>
    <xf numFmtId="164" fontId="12" fillId="0" borderId="1" xfId="4" applyNumberFormat="1" applyFont="1" applyBorder="1" applyAlignment="1">
      <alignment horizontal="center"/>
    </xf>
    <xf numFmtId="0" fontId="12" fillId="0" borderId="8" xfId="4" applyFont="1" applyBorder="1" applyAlignment="1">
      <alignment wrapText="1"/>
    </xf>
    <xf numFmtId="49" fontId="12" fillId="0" borderId="8" xfId="4" applyNumberFormat="1" applyFont="1" applyBorder="1" applyAlignment="1">
      <alignment horizontal="center" wrapText="1"/>
    </xf>
    <xf numFmtId="0" fontId="12" fillId="0" borderId="8" xfId="4" applyFont="1" applyBorder="1" applyAlignment="1">
      <alignment horizontal="center"/>
    </xf>
    <xf numFmtId="164" fontId="12" fillId="0" borderId="8" xfId="4" applyNumberFormat="1" applyFont="1" applyFill="1" applyBorder="1"/>
    <xf numFmtId="0" fontId="12" fillId="0" borderId="9" xfId="4" applyFont="1" applyBorder="1" applyAlignment="1">
      <alignment wrapText="1"/>
    </xf>
    <xf numFmtId="49" fontId="12" fillId="0" borderId="9" xfId="4" applyNumberFormat="1" applyFont="1" applyBorder="1" applyAlignment="1">
      <alignment horizontal="center" wrapText="1"/>
    </xf>
    <xf numFmtId="0" fontId="12" fillId="0" borderId="9" xfId="4" applyFont="1" applyBorder="1" applyAlignment="1">
      <alignment horizontal="center"/>
    </xf>
    <xf numFmtId="164" fontId="12" fillId="0" borderId="9" xfId="4" applyNumberFormat="1" applyFont="1" applyFill="1" applyBorder="1"/>
    <xf numFmtId="0" fontId="11" fillId="0" borderId="9" xfId="4" applyFont="1" applyBorder="1" applyAlignment="1">
      <alignment wrapText="1"/>
    </xf>
    <xf numFmtId="164" fontId="10" fillId="0" borderId="9" xfId="4" applyNumberFormat="1" applyFont="1" applyFill="1" applyBorder="1"/>
    <xf numFmtId="0" fontId="12" fillId="0" borderId="9" xfId="4" applyFont="1" applyBorder="1" applyAlignment="1"/>
    <xf numFmtId="0" fontId="12" fillId="0" borderId="10" xfId="4" applyFont="1" applyBorder="1" applyAlignment="1">
      <alignment wrapText="1"/>
    </xf>
    <xf numFmtId="0" fontId="12" fillId="0" borderId="10" xfId="4" applyFont="1" applyBorder="1" applyAlignment="1">
      <alignment horizontal="center" wrapText="1"/>
    </xf>
    <xf numFmtId="0" fontId="12" fillId="0" borderId="10" xfId="4" applyFont="1" applyBorder="1" applyAlignment="1">
      <alignment horizontal="center"/>
    </xf>
    <xf numFmtId="1" fontId="12" fillId="0" borderId="10" xfId="4" applyNumberFormat="1" applyFont="1" applyBorder="1" applyAlignment="1">
      <alignment horizontal="right"/>
    </xf>
    <xf numFmtId="0" fontId="12" fillId="0" borderId="0" xfId="4" applyFont="1" applyBorder="1" applyAlignment="1">
      <alignment wrapText="1"/>
    </xf>
    <xf numFmtId="0" fontId="12" fillId="0" borderId="0" xfId="4" applyFont="1" applyBorder="1" applyAlignment="1">
      <alignment horizontal="center" wrapText="1"/>
    </xf>
    <xf numFmtId="0" fontId="12" fillId="0" borderId="0" xfId="4" applyFont="1" applyBorder="1" applyAlignment="1">
      <alignment horizontal="center"/>
    </xf>
    <xf numFmtId="1" fontId="12" fillId="0" borderId="0" xfId="4" applyNumberFormat="1" applyFont="1" applyBorder="1" applyAlignment="1">
      <alignment horizontal="right"/>
    </xf>
    <xf numFmtId="0" fontId="12" fillId="0" borderId="0" xfId="4" applyFont="1" applyAlignment="1">
      <alignment horizontal="center"/>
    </xf>
    <xf numFmtId="164" fontId="11" fillId="0" borderId="0" xfId="4" applyNumberFormat="1" applyFont="1" applyBorder="1" applyAlignment="1">
      <alignment horizontal="center"/>
    </xf>
    <xf numFmtId="164" fontId="12" fillId="0" borderId="0" xfId="4" applyNumberFormat="1" applyFont="1" applyAlignment="1">
      <alignment horizontal="center"/>
    </xf>
    <xf numFmtId="0" fontId="19" fillId="0" borderId="0" xfId="0" applyFont="1"/>
    <xf numFmtId="0" fontId="27" fillId="0" borderId="0" xfId="4" applyFont="1" applyAlignment="1">
      <alignment horizontal="center" vertical="center"/>
    </xf>
    <xf numFmtId="0" fontId="27" fillId="0" borderId="0" xfId="4" quotePrefix="1" applyFont="1" applyAlignment="1">
      <alignment horizontal="center" vertical="center"/>
    </xf>
    <xf numFmtId="164" fontId="26" fillId="0" borderId="0" xfId="0" applyNumberFormat="1" applyFont="1" applyFill="1" applyBorder="1"/>
    <xf numFmtId="164" fontId="12" fillId="0" borderId="0" xfId="4" applyNumberFormat="1" applyFont="1" applyFill="1" applyBorder="1"/>
    <xf numFmtId="164" fontId="22" fillId="0" borderId="0" xfId="0" applyNumberFormat="1" applyFont="1" applyBorder="1"/>
    <xf numFmtId="164" fontId="22" fillId="0" borderId="0" xfId="0" applyNumberFormat="1" applyFont="1" applyFill="1" applyBorder="1"/>
    <xf numFmtId="164" fontId="10" fillId="0" borderId="0" xfId="4" applyNumberFormat="1" applyFont="1" applyFill="1" applyBorder="1"/>
    <xf numFmtId="1" fontId="12" fillId="0" borderId="0" xfId="4" applyNumberFormat="1" applyFont="1" applyFill="1" applyBorder="1" applyAlignment="1">
      <alignment horizontal="right"/>
    </xf>
    <xf numFmtId="0" fontId="3" fillId="0" borderId="0" xfId="3" applyFont="1" applyBorder="1" applyAlignment="1">
      <alignment vertical="center"/>
    </xf>
  </cellXfs>
  <cellStyles count="5">
    <cellStyle name="0,0_x000d__x000a_NA_x000d__x000a_" xfId="4"/>
    <cellStyle name="Comma" xfId="1" builtinId="3"/>
    <cellStyle name="Comma_Mau BCLCTT" xfId="2"/>
    <cellStyle name="Normal" xfId="0" builtinId="0"/>
    <cellStyle name="Normal_Mau BCLCTT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331%20Bao%20cao%20nam%202014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B Details"/>
      <sheetName val="FSline"/>
      <sheetName val="BS"/>
      <sheetName val="PL"/>
      <sheetName val="Cash flow - Direc"/>
      <sheetName val="Notes"/>
      <sheetName val="Notes (2)"/>
      <sheetName val="TSCDHH"/>
      <sheetName val="TSCDVH"/>
      <sheetName val="Ben lquan"/>
      <sheetName val="Von "/>
      <sheetName val="Cash flow - Direc (2)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58">
          <cell r="C558">
            <v>4692300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4"/>
  <sheetViews>
    <sheetView tabSelected="1" topLeftCell="A7" workbookViewId="0">
      <selection activeCell="H17" sqref="H17"/>
    </sheetView>
  </sheetViews>
  <sheetFormatPr defaultRowHeight="13.2"/>
  <cols>
    <col min="1" max="1" width="60.5546875" style="58" customWidth="1"/>
    <col min="2" max="2" width="4.5546875" style="86" customWidth="1"/>
    <col min="3" max="3" width="8.109375" style="86" customWidth="1"/>
    <col min="4" max="4" width="16.109375" style="86" customWidth="1"/>
    <col min="5" max="5" width="16.109375" style="73" customWidth="1"/>
    <col min="6" max="7" width="16.109375" style="75" customWidth="1"/>
    <col min="8" max="8" width="17.21875" style="75" customWidth="1"/>
    <col min="9" max="9" width="14.77734375" style="75" customWidth="1"/>
    <col min="10" max="10" width="17.44140625" style="75" customWidth="1"/>
    <col min="11" max="11" width="13.77734375" style="75" customWidth="1"/>
    <col min="12" max="12" width="12.33203125" style="75" bestFit="1" customWidth="1"/>
    <col min="13" max="16384" width="8.88671875" style="75"/>
  </cols>
  <sheetData>
    <row r="1" spans="1:13">
      <c r="A1" s="58" t="s">
        <v>200</v>
      </c>
      <c r="B1" s="58"/>
      <c r="C1" s="58"/>
      <c r="D1" s="73"/>
      <c r="E1" s="74"/>
    </row>
    <row r="2" spans="1:13">
      <c r="A2" s="58" t="s">
        <v>201</v>
      </c>
      <c r="B2" s="58"/>
      <c r="C2" s="58"/>
      <c r="D2" s="73"/>
      <c r="E2" s="75"/>
    </row>
    <row r="4" spans="1:13" ht="20.399999999999999">
      <c r="A4" s="53" t="s">
        <v>329</v>
      </c>
      <c r="B4" s="53"/>
      <c r="C4" s="53"/>
      <c r="D4" s="53"/>
      <c r="E4" s="53"/>
      <c r="F4" s="53"/>
      <c r="G4" s="53"/>
    </row>
    <row r="5" spans="1:13" ht="19.5" customHeight="1">
      <c r="A5" s="61" t="s">
        <v>203</v>
      </c>
      <c r="B5" s="61"/>
      <c r="C5" s="61"/>
      <c r="D5" s="61"/>
      <c r="E5" s="61"/>
      <c r="F5" s="61"/>
      <c r="G5" s="61"/>
    </row>
    <row r="6" spans="1:13" ht="21.75" customHeight="1">
      <c r="F6" s="63"/>
      <c r="G6" s="112" t="s">
        <v>205</v>
      </c>
      <c r="H6" s="82"/>
      <c r="I6" s="82"/>
      <c r="J6" s="82"/>
      <c r="K6" s="82"/>
      <c r="L6" s="82"/>
      <c r="M6" s="82"/>
    </row>
    <row r="7" spans="1:13" ht="37.5" customHeight="1">
      <c r="A7" s="51" t="s">
        <v>115</v>
      </c>
      <c r="B7" s="51" t="s">
        <v>206</v>
      </c>
      <c r="C7" s="51" t="s">
        <v>207</v>
      </c>
      <c r="D7" s="87" t="s">
        <v>198</v>
      </c>
      <c r="E7" s="88"/>
      <c r="F7" s="87" t="s">
        <v>331</v>
      </c>
      <c r="G7" s="88"/>
      <c r="H7" s="82"/>
      <c r="I7" s="82"/>
      <c r="J7" s="82"/>
      <c r="K7" s="82"/>
      <c r="L7" s="82"/>
      <c r="M7" s="82"/>
    </row>
    <row r="8" spans="1:13" ht="18.75" customHeight="1">
      <c r="A8" s="52"/>
      <c r="B8" s="52"/>
      <c r="C8" s="52"/>
      <c r="D8" s="38" t="s">
        <v>144</v>
      </c>
      <c r="E8" s="38" t="s">
        <v>145</v>
      </c>
      <c r="F8" s="38" t="s">
        <v>144</v>
      </c>
      <c r="G8" s="38" t="s">
        <v>145</v>
      </c>
      <c r="H8" s="82"/>
      <c r="I8" s="82"/>
      <c r="J8" s="82"/>
      <c r="K8" s="82"/>
      <c r="L8" s="82"/>
      <c r="M8" s="82"/>
    </row>
    <row r="9" spans="1:13" ht="15.6">
      <c r="A9" s="65">
        <v>1</v>
      </c>
      <c r="B9" s="65">
        <v>2</v>
      </c>
      <c r="C9" s="65">
        <v>3</v>
      </c>
      <c r="D9" s="65">
        <v>4</v>
      </c>
      <c r="E9" s="65">
        <v>5</v>
      </c>
      <c r="F9" s="65">
        <v>6</v>
      </c>
      <c r="G9" s="89">
        <v>7</v>
      </c>
      <c r="H9" s="82"/>
      <c r="I9" s="82"/>
      <c r="J9" s="82"/>
      <c r="K9" s="82"/>
      <c r="L9" s="82"/>
      <c r="M9" s="82"/>
    </row>
    <row r="10" spans="1:13" ht="15.6">
      <c r="A10" s="90" t="s">
        <v>332</v>
      </c>
      <c r="B10" s="91" t="s">
        <v>98</v>
      </c>
      <c r="C10" s="92" t="s">
        <v>186</v>
      </c>
      <c r="D10" s="93">
        <f>F10-111635104170</f>
        <v>145114383512</v>
      </c>
      <c r="E10" s="93">
        <v>129207893566</v>
      </c>
      <c r="F10" s="93">
        <v>256749487682</v>
      </c>
      <c r="G10" s="93">
        <v>277995416005</v>
      </c>
      <c r="H10" s="82"/>
      <c r="I10" s="115"/>
      <c r="J10" s="116"/>
      <c r="K10" s="117"/>
      <c r="L10" s="117"/>
      <c r="M10" s="82"/>
    </row>
    <row r="11" spans="1:13" ht="15.6">
      <c r="A11" s="94" t="s">
        <v>333</v>
      </c>
      <c r="B11" s="95" t="s">
        <v>99</v>
      </c>
      <c r="C11" s="96" t="s">
        <v>1</v>
      </c>
      <c r="D11" s="97">
        <v>0</v>
      </c>
      <c r="E11" s="97">
        <v>0</v>
      </c>
      <c r="F11" s="97">
        <v>0</v>
      </c>
      <c r="G11" s="97">
        <v>0</v>
      </c>
      <c r="H11" s="82"/>
      <c r="I11" s="115"/>
      <c r="J11" s="116"/>
      <c r="K11" s="117"/>
      <c r="L11" s="117"/>
      <c r="M11" s="82"/>
    </row>
    <row r="12" spans="1:13" ht="31.2">
      <c r="A12" s="94" t="s">
        <v>334</v>
      </c>
      <c r="B12" s="95" t="s">
        <v>100</v>
      </c>
      <c r="C12" s="96" t="s">
        <v>1</v>
      </c>
      <c r="D12" s="97">
        <f>D10-D11</f>
        <v>145114383512</v>
      </c>
      <c r="E12" s="97">
        <v>129207893566</v>
      </c>
      <c r="F12" s="97">
        <v>256749487682</v>
      </c>
      <c r="G12" s="97">
        <v>277995416005</v>
      </c>
      <c r="H12" s="82"/>
      <c r="I12" s="115"/>
      <c r="J12" s="116"/>
      <c r="K12" s="117"/>
      <c r="L12" s="117"/>
      <c r="M12" s="82"/>
    </row>
    <row r="13" spans="1:13" ht="15.6">
      <c r="A13" s="94" t="s">
        <v>335</v>
      </c>
      <c r="B13" s="95" t="s">
        <v>101</v>
      </c>
      <c r="C13" s="96" t="s">
        <v>187</v>
      </c>
      <c r="D13" s="97">
        <f>F13-109166018882</f>
        <v>138217624026</v>
      </c>
      <c r="E13" s="97">
        <v>117247390894</v>
      </c>
      <c r="F13" s="97">
        <v>247383642908</v>
      </c>
      <c r="G13" s="97">
        <v>252243419438</v>
      </c>
      <c r="H13" s="117"/>
      <c r="I13" s="115"/>
      <c r="J13" s="116"/>
      <c r="K13" s="117"/>
      <c r="L13" s="117"/>
      <c r="M13" s="82"/>
    </row>
    <row r="14" spans="1:13" ht="15.6">
      <c r="A14" s="94" t="s">
        <v>336</v>
      </c>
      <c r="B14" s="95" t="s">
        <v>102</v>
      </c>
      <c r="C14" s="96" t="s">
        <v>1</v>
      </c>
      <c r="D14" s="97">
        <f>D12-D13</f>
        <v>6896759486</v>
      </c>
      <c r="E14" s="97">
        <v>11960502672</v>
      </c>
      <c r="F14" s="97">
        <v>9365844774</v>
      </c>
      <c r="G14" s="97">
        <v>25751996567</v>
      </c>
      <c r="H14" s="117"/>
      <c r="I14" s="115"/>
      <c r="J14" s="116"/>
      <c r="K14" s="117"/>
      <c r="L14" s="117"/>
      <c r="M14" s="82"/>
    </row>
    <row r="15" spans="1:13" ht="15.6">
      <c r="A15" s="94" t="s">
        <v>337</v>
      </c>
      <c r="B15" s="95" t="s">
        <v>103</v>
      </c>
      <c r="C15" s="96" t="s">
        <v>190</v>
      </c>
      <c r="D15" s="97">
        <f>F15-565548996</f>
        <v>43235481</v>
      </c>
      <c r="E15" s="97">
        <v>5642189</v>
      </c>
      <c r="F15" s="97">
        <v>608784477</v>
      </c>
      <c r="G15" s="97">
        <v>360716716</v>
      </c>
      <c r="H15" s="117"/>
      <c r="I15" s="115"/>
      <c r="J15" s="116"/>
      <c r="K15" s="117"/>
      <c r="L15" s="117"/>
      <c r="M15" s="82"/>
    </row>
    <row r="16" spans="1:13" ht="15.6">
      <c r="A16" s="94" t="s">
        <v>338</v>
      </c>
      <c r="B16" s="95" t="s">
        <v>104</v>
      </c>
      <c r="C16" s="96" t="s">
        <v>191</v>
      </c>
      <c r="D16" s="97">
        <f>F16-2326254321</f>
        <v>2026419478</v>
      </c>
      <c r="E16" s="97">
        <v>2986441920</v>
      </c>
      <c r="F16" s="97">
        <v>4352673799</v>
      </c>
      <c r="G16" s="97">
        <v>4511015655</v>
      </c>
      <c r="H16" s="82"/>
      <c r="I16" s="115"/>
      <c r="J16" s="116"/>
      <c r="K16" s="117"/>
      <c r="L16" s="117"/>
      <c r="M16" s="82"/>
    </row>
    <row r="17" spans="1:13" ht="16.2">
      <c r="A17" s="98" t="s">
        <v>339</v>
      </c>
      <c r="B17" s="95" t="s">
        <v>105</v>
      </c>
      <c r="C17" s="96" t="s">
        <v>1</v>
      </c>
      <c r="D17" s="99">
        <f>F17-2218400085</f>
        <v>1968674301</v>
      </c>
      <c r="E17" s="99">
        <v>1989253014</v>
      </c>
      <c r="F17" s="99">
        <v>4187074386</v>
      </c>
      <c r="G17" s="99">
        <v>3244452928</v>
      </c>
      <c r="H17" s="82"/>
      <c r="I17" s="118"/>
      <c r="J17" s="119"/>
      <c r="K17" s="117"/>
      <c r="L17" s="117"/>
      <c r="M17" s="82"/>
    </row>
    <row r="18" spans="1:13" ht="15.6">
      <c r="A18" s="94" t="s">
        <v>340</v>
      </c>
      <c r="B18" s="95" t="s">
        <v>193</v>
      </c>
      <c r="C18" s="96" t="s">
        <v>1</v>
      </c>
      <c r="D18" s="97">
        <f>F18-1297652889</f>
        <v>1676987755</v>
      </c>
      <c r="E18" s="97">
        <v>936206083</v>
      </c>
      <c r="F18" s="97">
        <v>2974640644</v>
      </c>
      <c r="G18" s="97">
        <v>1694636959</v>
      </c>
      <c r="H18" s="82"/>
      <c r="I18" s="115"/>
      <c r="J18" s="116"/>
      <c r="K18" s="117"/>
      <c r="L18" s="117"/>
      <c r="M18" s="82"/>
    </row>
    <row r="19" spans="1:13" ht="15.6">
      <c r="A19" s="94" t="s">
        <v>341</v>
      </c>
      <c r="B19" s="95" t="s">
        <v>343</v>
      </c>
      <c r="C19" s="96" t="s">
        <v>1</v>
      </c>
      <c r="D19" s="97">
        <f>F19-1501235213</f>
        <v>1855898519</v>
      </c>
      <c r="E19" s="97">
        <v>2072461324</v>
      </c>
      <c r="F19" s="97">
        <v>3357133732</v>
      </c>
      <c r="G19" s="97">
        <v>4009976791</v>
      </c>
      <c r="H19" s="82"/>
      <c r="I19" s="115"/>
      <c r="J19" s="116"/>
      <c r="K19" s="117"/>
      <c r="L19" s="117"/>
      <c r="M19" s="82"/>
    </row>
    <row r="20" spans="1:13" ht="15.6">
      <c r="A20" s="100" t="s">
        <v>342</v>
      </c>
      <c r="B20" s="95" t="s">
        <v>106</v>
      </c>
      <c r="C20" s="96"/>
      <c r="D20" s="97">
        <f>D14+D15-D16-D18-D19</f>
        <v>1380689215</v>
      </c>
      <c r="E20" s="97">
        <v>5971035534</v>
      </c>
      <c r="F20" s="97">
        <v>-709818924</v>
      </c>
      <c r="G20" s="97">
        <v>15897083878</v>
      </c>
      <c r="H20" s="82"/>
      <c r="I20" s="115"/>
      <c r="J20" s="116"/>
      <c r="K20" s="117"/>
      <c r="L20" s="117"/>
      <c r="M20" s="82"/>
    </row>
    <row r="21" spans="1:13" ht="15.6">
      <c r="A21" s="94" t="s">
        <v>344</v>
      </c>
      <c r="B21" s="95" t="s">
        <v>107</v>
      </c>
      <c r="C21" s="96" t="s">
        <v>1</v>
      </c>
      <c r="D21" s="97">
        <f>F21-137825</f>
        <v>461078</v>
      </c>
      <c r="E21" s="97">
        <v>7614883005</v>
      </c>
      <c r="F21" s="97">
        <v>598903</v>
      </c>
      <c r="G21" s="97">
        <v>7725057968</v>
      </c>
      <c r="H21" s="82"/>
      <c r="I21" s="115"/>
      <c r="J21" s="116"/>
      <c r="K21" s="117"/>
      <c r="L21" s="117"/>
      <c r="M21" s="82"/>
    </row>
    <row r="22" spans="1:13" ht="15.6">
      <c r="A22" s="94" t="s">
        <v>345</v>
      </c>
      <c r="B22" s="95" t="s">
        <v>108</v>
      </c>
      <c r="C22" s="96" t="s">
        <v>1</v>
      </c>
      <c r="D22" s="97">
        <f>F22-7432932</f>
        <v>26443143</v>
      </c>
      <c r="E22" s="97">
        <v>7447027896</v>
      </c>
      <c r="F22" s="97">
        <v>33876075</v>
      </c>
      <c r="G22" s="97">
        <v>7452661461</v>
      </c>
      <c r="H22" s="82"/>
      <c r="I22" s="115"/>
      <c r="J22" s="116"/>
      <c r="K22" s="117"/>
      <c r="L22" s="117"/>
      <c r="M22" s="82"/>
    </row>
    <row r="23" spans="1:13" ht="15.6">
      <c r="A23" s="94" t="s">
        <v>346</v>
      </c>
      <c r="B23" s="95" t="s">
        <v>109</v>
      </c>
      <c r="C23" s="96" t="s">
        <v>1</v>
      </c>
      <c r="D23" s="97">
        <f>D21-D22</f>
        <v>-25982065</v>
      </c>
      <c r="E23" s="97">
        <v>167855109</v>
      </c>
      <c r="F23" s="97">
        <v>-33277172</v>
      </c>
      <c r="G23" s="97">
        <v>272396507</v>
      </c>
      <c r="H23" s="82"/>
      <c r="I23" s="115"/>
      <c r="J23" s="116"/>
      <c r="K23" s="117"/>
      <c r="L23" s="117"/>
      <c r="M23" s="82"/>
    </row>
    <row r="24" spans="1:13" ht="15.6">
      <c r="A24" s="94" t="s">
        <v>347</v>
      </c>
      <c r="B24" s="95" t="s">
        <v>110</v>
      </c>
      <c r="C24" s="96" t="s">
        <v>1</v>
      </c>
      <c r="D24" s="97">
        <f>D20+D23</f>
        <v>1354707150</v>
      </c>
      <c r="E24" s="97">
        <v>6138890643</v>
      </c>
      <c r="F24" s="97">
        <v>-743096096</v>
      </c>
      <c r="G24" s="97">
        <v>16169480385</v>
      </c>
      <c r="H24" s="82"/>
      <c r="I24" s="115"/>
      <c r="J24" s="116"/>
      <c r="K24" s="117"/>
      <c r="L24" s="117"/>
      <c r="M24" s="82"/>
    </row>
    <row r="25" spans="1:13" ht="15.6">
      <c r="A25" s="94" t="s">
        <v>348</v>
      </c>
      <c r="B25" s="95" t="s">
        <v>111</v>
      </c>
      <c r="C25" s="96" t="s">
        <v>192</v>
      </c>
      <c r="D25" s="97"/>
      <c r="E25" s="97">
        <v>1350555942</v>
      </c>
      <c r="F25" s="97">
        <v>0</v>
      </c>
      <c r="G25" s="97">
        <v>3557285685</v>
      </c>
      <c r="H25" s="82"/>
      <c r="I25" s="115"/>
      <c r="J25" s="116"/>
      <c r="K25" s="117"/>
      <c r="L25" s="117"/>
      <c r="M25" s="82"/>
    </row>
    <row r="26" spans="1:13" ht="15.6">
      <c r="A26" s="94" t="s">
        <v>349</v>
      </c>
      <c r="B26" s="95" t="s">
        <v>112</v>
      </c>
      <c r="C26" s="96"/>
      <c r="D26" s="97">
        <v>0</v>
      </c>
      <c r="E26" s="97">
        <v>0</v>
      </c>
      <c r="F26" s="97">
        <v>0</v>
      </c>
      <c r="G26" s="97">
        <v>0</v>
      </c>
      <c r="H26" s="82"/>
      <c r="I26" s="115"/>
      <c r="J26" s="116"/>
      <c r="K26" s="117"/>
      <c r="L26" s="117"/>
      <c r="M26" s="82"/>
    </row>
    <row r="27" spans="1:13" ht="31.2">
      <c r="A27" s="94" t="s">
        <v>350</v>
      </c>
      <c r="B27" s="95" t="s">
        <v>113</v>
      </c>
      <c r="C27" s="96" t="s">
        <v>1</v>
      </c>
      <c r="D27" s="97">
        <f>D24-D25-D26</f>
        <v>1354707150</v>
      </c>
      <c r="E27" s="97">
        <v>4788334701</v>
      </c>
      <c r="F27" s="97">
        <v>-743096096</v>
      </c>
      <c r="G27" s="97">
        <v>12612194700</v>
      </c>
      <c r="H27" s="82"/>
      <c r="I27" s="115"/>
      <c r="J27" s="116"/>
      <c r="K27" s="117"/>
      <c r="L27" s="117"/>
      <c r="M27" s="82"/>
    </row>
    <row r="28" spans="1:13" ht="15.6">
      <c r="A28" s="101" t="s">
        <v>351</v>
      </c>
      <c r="B28" s="102">
        <v>70</v>
      </c>
      <c r="C28" s="103" t="s">
        <v>48</v>
      </c>
      <c r="D28" s="104">
        <f>D27/[1]Notes!$C$558</f>
        <v>288.70855444025318</v>
      </c>
      <c r="E28" s="104">
        <v>1020.4664452400741</v>
      </c>
      <c r="F28" s="104">
        <v>-158.36500138524818</v>
      </c>
      <c r="G28" s="104">
        <v>2687.8491784412763</v>
      </c>
      <c r="H28" s="82"/>
      <c r="I28" s="115"/>
      <c r="J28" s="108"/>
      <c r="K28" s="117"/>
      <c r="L28" s="117"/>
      <c r="M28" s="82"/>
    </row>
    <row r="29" spans="1:13" ht="15.6">
      <c r="A29" s="101" t="s">
        <v>352</v>
      </c>
      <c r="B29" s="102">
        <v>71</v>
      </c>
      <c r="C29" s="103"/>
      <c r="D29" s="104">
        <f>D28</f>
        <v>288.70855444025318</v>
      </c>
      <c r="E29" s="104">
        <f>E28</f>
        <v>1020.4664452400741</v>
      </c>
      <c r="F29" s="104">
        <f>F28</f>
        <v>-158.36500138524818</v>
      </c>
      <c r="G29" s="104">
        <f>G28</f>
        <v>2687.8491784412763</v>
      </c>
      <c r="H29" s="120"/>
      <c r="I29" s="82"/>
      <c r="J29" s="108"/>
      <c r="K29" s="117"/>
      <c r="L29" s="117"/>
      <c r="M29" s="82"/>
    </row>
    <row r="30" spans="1:13" ht="15.6">
      <c r="A30" s="105"/>
      <c r="B30" s="106"/>
      <c r="C30" s="107"/>
      <c r="D30" s="108"/>
      <c r="E30" s="108"/>
      <c r="F30" s="108"/>
      <c r="G30" s="108"/>
      <c r="H30" s="82"/>
      <c r="I30" s="82"/>
      <c r="J30" s="82"/>
      <c r="K30" s="82"/>
      <c r="L30" s="82"/>
      <c r="M30" s="82"/>
    </row>
    <row r="31" spans="1:13">
      <c r="H31" s="82"/>
      <c r="I31" s="82"/>
      <c r="J31" s="82"/>
      <c r="K31" s="82"/>
      <c r="L31" s="82"/>
      <c r="M31" s="82"/>
    </row>
    <row r="32" spans="1:13" s="10" customFormat="1" ht="17.25" customHeight="1">
      <c r="A32" s="47"/>
      <c r="B32" s="109"/>
      <c r="C32" s="109"/>
      <c r="E32" s="110" t="s">
        <v>320</v>
      </c>
      <c r="F32" s="110"/>
      <c r="G32" s="110"/>
      <c r="H32" s="121"/>
      <c r="I32" s="121"/>
      <c r="J32" s="121"/>
      <c r="K32" s="121"/>
      <c r="L32" s="121"/>
      <c r="M32" s="121"/>
    </row>
    <row r="33" spans="1:13" s="10" customFormat="1" ht="17.25" customHeight="1">
      <c r="A33" s="47" t="s">
        <v>197</v>
      </c>
      <c r="B33" s="109"/>
      <c r="E33" s="111" t="s">
        <v>353</v>
      </c>
      <c r="F33" s="111"/>
      <c r="G33" s="111"/>
      <c r="H33" s="121"/>
      <c r="I33" s="121"/>
      <c r="J33" s="121"/>
      <c r="K33" s="121"/>
      <c r="L33" s="121"/>
      <c r="M33" s="121"/>
    </row>
    <row r="34" spans="1:13">
      <c r="H34" s="82"/>
      <c r="I34" s="82"/>
      <c r="J34" s="82"/>
      <c r="K34" s="82"/>
      <c r="L34" s="82"/>
      <c r="M34" s="82"/>
    </row>
  </sheetData>
  <mergeCells count="9">
    <mergeCell ref="E33:G33"/>
    <mergeCell ref="F7:G7"/>
    <mergeCell ref="A4:G4"/>
    <mergeCell ref="A5:G5"/>
    <mergeCell ref="E32:G32"/>
    <mergeCell ref="A7:A8"/>
    <mergeCell ref="B7:B8"/>
    <mergeCell ref="C7:C8"/>
    <mergeCell ref="D7:E7"/>
  </mergeCells>
  <phoneticPr fontId="1" type="noConversion"/>
  <pageMargins left="0.2" right="0.2" top="0.17" bottom="0.17" header="0.17" footer="0.17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35"/>
  <sheetViews>
    <sheetView zoomScaleNormal="100" workbookViewId="0">
      <selection activeCell="A8" sqref="A8"/>
    </sheetView>
  </sheetViews>
  <sheetFormatPr defaultRowHeight="13.2"/>
  <cols>
    <col min="1" max="1" width="44.6640625" style="58" bestFit="1" customWidth="1"/>
    <col min="2" max="2" width="5.6640625" style="58" bestFit="1" customWidth="1"/>
    <col min="3" max="3" width="11" style="58" bestFit="1" customWidth="1"/>
    <col min="4" max="4" width="16.33203125" style="73" customWidth="1"/>
    <col min="5" max="5" width="18.88671875" style="73" customWidth="1"/>
    <col min="6" max="6" width="8.88671875" style="75"/>
    <col min="7" max="7" width="17.88671875" style="75" customWidth="1"/>
    <col min="8" max="8" width="8.88671875" style="75" customWidth="1"/>
    <col min="9" max="9" width="15" style="75" customWidth="1"/>
    <col min="10" max="10" width="15.77734375" style="75" customWidth="1"/>
    <col min="11" max="16384" width="8.88671875" style="75"/>
  </cols>
  <sheetData>
    <row r="1" spans="1:10">
      <c r="A1" s="58" t="s">
        <v>200</v>
      </c>
      <c r="E1" s="74"/>
    </row>
    <row r="2" spans="1:10">
      <c r="A2" s="58" t="s">
        <v>201</v>
      </c>
      <c r="E2" s="75"/>
    </row>
    <row r="3" spans="1:10" ht="22.8">
      <c r="A3" s="59" t="s">
        <v>202</v>
      </c>
      <c r="B3" s="60"/>
      <c r="C3" s="60"/>
      <c r="D3" s="60"/>
      <c r="E3" s="60"/>
    </row>
    <row r="4" spans="1:10" ht="21" customHeight="1">
      <c r="A4" s="61" t="s">
        <v>203</v>
      </c>
      <c r="B4" s="62"/>
      <c r="C4" s="62"/>
      <c r="D4" s="62"/>
      <c r="E4" s="62"/>
    </row>
    <row r="5" spans="1:10" ht="21" customHeight="1">
      <c r="A5" s="61" t="s">
        <v>204</v>
      </c>
      <c r="B5" s="61"/>
      <c r="C5" s="61"/>
      <c r="D5" s="61"/>
      <c r="E5" s="61"/>
    </row>
    <row r="6" spans="1:10" ht="21" customHeight="1">
      <c r="A6" s="76"/>
      <c r="B6" s="76"/>
      <c r="C6" s="76"/>
      <c r="D6" s="76"/>
      <c r="E6" s="76"/>
    </row>
    <row r="7" spans="1:10" ht="15.6">
      <c r="E7" s="63" t="s">
        <v>205</v>
      </c>
    </row>
    <row r="8" spans="1:10" ht="32.1" customHeight="1">
      <c r="A8" s="38" t="s">
        <v>115</v>
      </c>
      <c r="B8" s="38" t="s">
        <v>206</v>
      </c>
      <c r="C8" s="38" t="s">
        <v>207</v>
      </c>
      <c r="D8" s="64" t="s">
        <v>209</v>
      </c>
      <c r="E8" s="64" t="s">
        <v>208</v>
      </c>
      <c r="G8" s="82"/>
      <c r="H8" s="82"/>
      <c r="I8" s="82"/>
      <c r="J8" s="82"/>
    </row>
    <row r="9" spans="1:10" ht="15.6">
      <c r="A9" s="67"/>
      <c r="B9" s="67"/>
      <c r="C9" s="67"/>
      <c r="D9" s="77"/>
      <c r="E9" s="77"/>
      <c r="G9" s="82"/>
      <c r="H9" s="82"/>
      <c r="I9" s="82"/>
      <c r="J9" s="82"/>
    </row>
    <row r="10" spans="1:10" ht="15.6">
      <c r="A10" s="65" t="s">
        <v>210</v>
      </c>
      <c r="B10" s="48" t="s">
        <v>0</v>
      </c>
      <c r="C10" s="48" t="s">
        <v>1</v>
      </c>
      <c r="D10" s="66">
        <f>D11+D14+D18+D27+D30</f>
        <v>156336697912</v>
      </c>
      <c r="E10" s="66">
        <f>E11+E14+E18+E27+E30</f>
        <v>251841923446</v>
      </c>
      <c r="G10" s="83"/>
      <c r="H10" s="82"/>
      <c r="I10" s="82"/>
      <c r="J10" s="82"/>
    </row>
    <row r="11" spans="1:10" ht="15.6">
      <c r="A11" s="48" t="s">
        <v>211</v>
      </c>
      <c r="B11" s="48" t="s">
        <v>2</v>
      </c>
      <c r="C11" s="48" t="s">
        <v>1</v>
      </c>
      <c r="D11" s="66">
        <f>D12+D13</f>
        <v>26220610289</v>
      </c>
      <c r="E11" s="66">
        <f>E12+E13</f>
        <v>42707830479</v>
      </c>
      <c r="G11" s="83"/>
      <c r="H11" s="82"/>
      <c r="I11" s="82"/>
      <c r="J11" s="82"/>
    </row>
    <row r="12" spans="1:10" ht="15.6">
      <c r="A12" s="67" t="s">
        <v>212</v>
      </c>
      <c r="B12" s="67" t="s">
        <v>3</v>
      </c>
      <c r="C12" s="67" t="s">
        <v>4</v>
      </c>
      <c r="D12" s="68">
        <v>9249322317</v>
      </c>
      <c r="E12" s="68">
        <v>19564739579</v>
      </c>
      <c r="G12" s="84"/>
      <c r="H12" s="82"/>
      <c r="I12" s="82"/>
      <c r="J12" s="82"/>
    </row>
    <row r="13" spans="1:10" ht="15.6">
      <c r="A13" s="67" t="s">
        <v>213</v>
      </c>
      <c r="B13" s="67" t="s">
        <v>5</v>
      </c>
      <c r="C13" s="67" t="s">
        <v>1</v>
      </c>
      <c r="D13" s="68">
        <v>16971287972</v>
      </c>
      <c r="E13" s="68">
        <v>23143090900</v>
      </c>
      <c r="G13" s="84"/>
      <c r="H13" s="82"/>
      <c r="I13" s="82"/>
      <c r="J13" s="82"/>
    </row>
    <row r="14" spans="1:10" ht="15.6">
      <c r="A14" s="48" t="s">
        <v>214</v>
      </c>
      <c r="B14" s="48" t="s">
        <v>6</v>
      </c>
      <c r="C14" s="48"/>
      <c r="D14" s="66">
        <f>D15+D16</f>
        <v>0</v>
      </c>
      <c r="E14" s="66">
        <f>E15+E16</f>
        <v>0</v>
      </c>
      <c r="G14" s="83"/>
      <c r="H14" s="82"/>
      <c r="I14" s="82"/>
      <c r="J14" s="82"/>
    </row>
    <row r="15" spans="1:10" ht="15.6">
      <c r="A15" s="67" t="s">
        <v>215</v>
      </c>
      <c r="B15" s="67" t="s">
        <v>8</v>
      </c>
      <c r="C15" s="67" t="s">
        <v>1</v>
      </c>
      <c r="D15" s="68">
        <v>0</v>
      </c>
      <c r="E15" s="68">
        <v>0</v>
      </c>
      <c r="G15" s="84"/>
      <c r="H15" s="82"/>
      <c r="I15" s="82"/>
      <c r="J15" s="82"/>
    </row>
    <row r="16" spans="1:10" ht="15.6">
      <c r="A16" s="67" t="s">
        <v>216</v>
      </c>
      <c r="B16" s="69" t="s">
        <v>149</v>
      </c>
      <c r="C16" s="67" t="s">
        <v>1</v>
      </c>
      <c r="D16" s="68">
        <v>0</v>
      </c>
      <c r="E16" s="68">
        <v>0</v>
      </c>
      <c r="G16" s="84"/>
      <c r="H16" s="82"/>
      <c r="I16" s="82"/>
      <c r="J16" s="82"/>
    </row>
    <row r="17" spans="1:10" ht="15.6">
      <c r="A17" s="67" t="s">
        <v>217</v>
      </c>
      <c r="B17" s="69" t="s">
        <v>150</v>
      </c>
      <c r="C17" s="67"/>
      <c r="D17" s="68"/>
      <c r="E17" s="68"/>
      <c r="G17" s="84"/>
      <c r="H17" s="82"/>
      <c r="I17" s="82"/>
      <c r="J17" s="82"/>
    </row>
    <row r="18" spans="1:10" ht="15.6">
      <c r="A18" s="48" t="s">
        <v>218</v>
      </c>
      <c r="B18" s="48" t="s">
        <v>9</v>
      </c>
      <c r="C18" s="48" t="s">
        <v>1</v>
      </c>
      <c r="D18" s="66">
        <f>D19+D20+D21+D22+D23+D24+D25+D26</f>
        <v>24445550464</v>
      </c>
      <c r="E18" s="66">
        <f>E19+E20+E21+E22+E23+E24+ E25+E26</f>
        <v>19503134961</v>
      </c>
      <c r="G18" s="83"/>
      <c r="H18" s="82"/>
      <c r="I18" s="82"/>
      <c r="J18" s="82"/>
    </row>
    <row r="19" spans="1:10" ht="15.6">
      <c r="A19" s="67" t="s">
        <v>219</v>
      </c>
      <c r="B19" s="67" t="s">
        <v>10</v>
      </c>
      <c r="C19" s="67" t="s">
        <v>1</v>
      </c>
      <c r="D19" s="68">
        <v>25626563456</v>
      </c>
      <c r="E19" s="68">
        <v>21536021964</v>
      </c>
      <c r="G19" s="84"/>
      <c r="H19" s="82"/>
      <c r="I19" s="82"/>
      <c r="J19" s="82"/>
    </row>
    <row r="20" spans="1:10" ht="15.6">
      <c r="A20" s="67" t="s">
        <v>220</v>
      </c>
      <c r="B20" s="67" t="s">
        <v>11</v>
      </c>
      <c r="C20" s="67" t="s">
        <v>1</v>
      </c>
      <c r="D20" s="68">
        <v>224946350</v>
      </c>
      <c r="E20" s="68">
        <v>75264000</v>
      </c>
      <c r="G20" s="84"/>
      <c r="H20" s="82"/>
      <c r="I20" s="82"/>
      <c r="J20" s="82"/>
    </row>
    <row r="21" spans="1:10" ht="15.6">
      <c r="A21" s="67" t="s">
        <v>221</v>
      </c>
      <c r="B21" s="67" t="s">
        <v>12</v>
      </c>
      <c r="C21" s="67" t="s">
        <v>1</v>
      </c>
      <c r="D21" s="68">
        <v>0</v>
      </c>
      <c r="E21" s="68">
        <v>0</v>
      </c>
      <c r="G21" s="84"/>
      <c r="H21" s="82"/>
      <c r="I21" s="82"/>
      <c r="J21" s="82"/>
    </row>
    <row r="22" spans="1:10" ht="15.6">
      <c r="A22" s="67" t="s">
        <v>222</v>
      </c>
      <c r="B22" s="67" t="s">
        <v>13</v>
      </c>
      <c r="C22" s="67" t="s">
        <v>1</v>
      </c>
      <c r="D22" s="68">
        <v>0</v>
      </c>
      <c r="E22" s="68">
        <v>0</v>
      </c>
      <c r="G22" s="84"/>
      <c r="H22" s="82"/>
      <c r="I22" s="82"/>
      <c r="J22" s="82"/>
    </row>
    <row r="23" spans="1:10" ht="15.6">
      <c r="A23" s="67" t="s">
        <v>223</v>
      </c>
      <c r="B23" s="67" t="s">
        <v>14</v>
      </c>
      <c r="C23" s="67"/>
      <c r="D23" s="68"/>
      <c r="E23" s="68"/>
      <c r="G23" s="84"/>
      <c r="H23" s="82"/>
      <c r="I23" s="82"/>
      <c r="J23" s="82"/>
    </row>
    <row r="24" spans="1:10" ht="15.6">
      <c r="A24" s="67" t="s">
        <v>224</v>
      </c>
      <c r="B24" s="69" t="s">
        <v>151</v>
      </c>
      <c r="C24" s="67"/>
      <c r="D24" s="68">
        <v>254230607</v>
      </c>
      <c r="E24" s="68">
        <v>309905607</v>
      </c>
      <c r="G24" s="84"/>
      <c r="H24" s="82"/>
      <c r="I24" s="82"/>
      <c r="J24" s="82"/>
    </row>
    <row r="25" spans="1:10" ht="15.6">
      <c r="A25" s="67" t="s">
        <v>225</v>
      </c>
      <c r="B25" s="69" t="s">
        <v>152</v>
      </c>
      <c r="C25" s="67"/>
      <c r="D25" s="68">
        <v>-2418056610</v>
      </c>
      <c r="E25" s="68">
        <v>-2418056610</v>
      </c>
      <c r="G25" s="84"/>
      <c r="H25" s="82"/>
      <c r="I25" s="82"/>
      <c r="J25" s="82"/>
    </row>
    <row r="26" spans="1:10" ht="15.6">
      <c r="A26" s="67" t="s">
        <v>226</v>
      </c>
      <c r="B26" s="69" t="s">
        <v>16</v>
      </c>
      <c r="C26" s="67" t="s">
        <v>1</v>
      </c>
      <c r="D26" s="68">
        <v>757866661</v>
      </c>
      <c r="E26" s="68"/>
      <c r="G26" s="84"/>
      <c r="H26" s="82"/>
      <c r="I26" s="82"/>
      <c r="J26" s="82"/>
    </row>
    <row r="27" spans="1:10" ht="15.6">
      <c r="A27" s="48" t="s">
        <v>227</v>
      </c>
      <c r="B27" s="48" t="s">
        <v>17</v>
      </c>
      <c r="C27" s="48" t="s">
        <v>1</v>
      </c>
      <c r="D27" s="66">
        <f>D28+D29</f>
        <v>94479158897</v>
      </c>
      <c r="E27" s="66">
        <f>E28+E29</f>
        <v>175766303261</v>
      </c>
      <c r="G27" s="83"/>
      <c r="H27" s="82"/>
      <c r="I27" s="82"/>
      <c r="J27" s="82"/>
    </row>
    <row r="28" spans="1:10" ht="15.6">
      <c r="A28" s="67" t="s">
        <v>228</v>
      </c>
      <c r="B28" s="67" t="s">
        <v>18</v>
      </c>
      <c r="C28" s="67" t="s">
        <v>7</v>
      </c>
      <c r="D28" s="68">
        <v>97531130447</v>
      </c>
      <c r="E28" s="68">
        <v>179818274811</v>
      </c>
      <c r="G28" s="84"/>
      <c r="H28" s="82"/>
      <c r="I28" s="82"/>
      <c r="J28" s="82"/>
    </row>
    <row r="29" spans="1:10" ht="15.6">
      <c r="A29" s="67" t="s">
        <v>229</v>
      </c>
      <c r="B29" s="67" t="s">
        <v>20</v>
      </c>
      <c r="C29" s="67" t="s">
        <v>1</v>
      </c>
      <c r="D29" s="68">
        <v>-3051971550</v>
      </c>
      <c r="E29" s="68">
        <v>-4051971550</v>
      </c>
      <c r="G29" s="84"/>
      <c r="H29" s="82"/>
      <c r="I29" s="82"/>
      <c r="J29" s="82"/>
    </row>
    <row r="30" spans="1:10" ht="15.6">
      <c r="A30" s="48" t="s">
        <v>230</v>
      </c>
      <c r="B30" s="48" t="s">
        <v>21</v>
      </c>
      <c r="C30" s="48" t="s">
        <v>1</v>
      </c>
      <c r="D30" s="66">
        <f>D31+D32+D33+D35</f>
        <v>11191378262</v>
      </c>
      <c r="E30" s="66">
        <f>E31+E32+E33+E35</f>
        <v>13864654745</v>
      </c>
      <c r="G30" s="83"/>
      <c r="H30" s="82"/>
      <c r="I30" s="82"/>
      <c r="J30" s="82"/>
    </row>
    <row r="31" spans="1:10" ht="15.6">
      <c r="A31" s="67" t="s">
        <v>231</v>
      </c>
      <c r="B31" s="67" t="s">
        <v>22</v>
      </c>
      <c r="C31" s="67" t="s">
        <v>1</v>
      </c>
      <c r="D31" s="68">
        <v>71043234</v>
      </c>
      <c r="E31" s="68">
        <v>0</v>
      </c>
      <c r="G31" s="84"/>
      <c r="H31" s="82"/>
      <c r="I31" s="82"/>
      <c r="J31" s="82"/>
    </row>
    <row r="32" spans="1:10" ht="15.6">
      <c r="A32" s="67" t="s">
        <v>232</v>
      </c>
      <c r="B32" s="67" t="s">
        <v>23</v>
      </c>
      <c r="C32" s="67"/>
      <c r="D32" s="68"/>
      <c r="E32" s="68">
        <v>5946127931</v>
      </c>
      <c r="G32" s="84"/>
      <c r="H32" s="82"/>
      <c r="I32" s="82"/>
      <c r="J32" s="82"/>
    </row>
    <row r="33" spans="1:10" ht="15.6">
      <c r="A33" s="67" t="s">
        <v>233</v>
      </c>
      <c r="B33" s="69" t="s">
        <v>153</v>
      </c>
      <c r="C33" s="67"/>
      <c r="D33" s="68">
        <v>11000000</v>
      </c>
      <c r="E33" s="68">
        <v>0</v>
      </c>
      <c r="G33" s="84"/>
      <c r="H33" s="82"/>
      <c r="I33" s="82"/>
      <c r="J33" s="82"/>
    </row>
    <row r="34" spans="1:10" ht="15.6">
      <c r="A34" s="67" t="s">
        <v>234</v>
      </c>
      <c r="B34" s="69" t="s">
        <v>24</v>
      </c>
      <c r="C34" s="67"/>
      <c r="D34" s="68"/>
      <c r="E34" s="68"/>
      <c r="G34" s="84"/>
      <c r="H34" s="82"/>
      <c r="I34" s="82"/>
      <c r="J34" s="82"/>
    </row>
    <row r="35" spans="1:10" ht="15.6">
      <c r="A35" s="67" t="s">
        <v>235</v>
      </c>
      <c r="B35" s="69" t="s">
        <v>154</v>
      </c>
      <c r="C35" s="67" t="s">
        <v>15</v>
      </c>
      <c r="D35" s="68">
        <v>11109335028</v>
      </c>
      <c r="E35" s="68">
        <v>7918526814</v>
      </c>
      <c r="G35" s="84"/>
      <c r="H35" s="82"/>
      <c r="I35" s="82"/>
      <c r="J35" s="82"/>
    </row>
    <row r="36" spans="1:10" ht="15.6">
      <c r="A36" s="65" t="s">
        <v>236</v>
      </c>
      <c r="B36" s="48" t="s">
        <v>25</v>
      </c>
      <c r="C36" s="48" t="s">
        <v>1</v>
      </c>
      <c r="D36" s="66">
        <f>D37+D45+D55+D61+D67+D58</f>
        <v>12589450456</v>
      </c>
      <c r="E36" s="66">
        <f>E37+E45+E55+E61+E67</f>
        <v>11367508551</v>
      </c>
      <c r="G36" s="83"/>
      <c r="H36" s="82"/>
      <c r="I36" s="82"/>
      <c r="J36" s="82"/>
    </row>
    <row r="37" spans="1:10" ht="15.6">
      <c r="A37" s="48" t="s">
        <v>237</v>
      </c>
      <c r="B37" s="48" t="s">
        <v>26</v>
      </c>
      <c r="C37" s="48" t="s">
        <v>1</v>
      </c>
      <c r="D37" s="66">
        <f>D38+D40+D41+D43+D44</f>
        <v>0</v>
      </c>
      <c r="E37" s="66">
        <f>E38+E40+E41+E43+E44</f>
        <v>0</v>
      </c>
      <c r="G37" s="83"/>
      <c r="H37" s="82"/>
      <c r="I37" s="82"/>
      <c r="J37" s="82"/>
    </row>
    <row r="38" spans="1:10" ht="15.6">
      <c r="A38" s="67" t="s">
        <v>238</v>
      </c>
      <c r="B38" s="67" t="s">
        <v>27</v>
      </c>
      <c r="C38" s="67" t="s">
        <v>1</v>
      </c>
      <c r="D38" s="68">
        <v>0</v>
      </c>
      <c r="E38" s="68">
        <v>0</v>
      </c>
      <c r="G38" s="84"/>
      <c r="H38" s="82"/>
      <c r="I38" s="82"/>
      <c r="J38" s="82"/>
    </row>
    <row r="39" spans="1:10" ht="15.6">
      <c r="A39" s="67" t="s">
        <v>239</v>
      </c>
      <c r="B39" s="69" t="s">
        <v>28</v>
      </c>
      <c r="C39" s="67"/>
      <c r="D39" s="68"/>
      <c r="E39" s="68"/>
      <c r="G39" s="84"/>
      <c r="H39" s="82"/>
      <c r="I39" s="82"/>
      <c r="J39" s="82"/>
    </row>
    <row r="40" spans="1:10" ht="15.6">
      <c r="A40" s="67" t="s">
        <v>240</v>
      </c>
      <c r="B40" s="67" t="s">
        <v>29</v>
      </c>
      <c r="C40" s="67"/>
      <c r="D40" s="68">
        <v>0</v>
      </c>
      <c r="E40" s="68">
        <v>0</v>
      </c>
      <c r="G40" s="84"/>
      <c r="H40" s="82"/>
      <c r="I40" s="82"/>
      <c r="J40" s="82"/>
    </row>
    <row r="41" spans="1:10" ht="15.6">
      <c r="A41" s="67" t="s">
        <v>241</v>
      </c>
      <c r="B41" s="69" t="s">
        <v>155</v>
      </c>
      <c r="C41" s="67"/>
      <c r="D41" s="68">
        <v>0</v>
      </c>
      <c r="E41" s="68">
        <v>0</v>
      </c>
      <c r="G41" s="84"/>
      <c r="H41" s="82"/>
      <c r="I41" s="82"/>
      <c r="J41" s="82"/>
    </row>
    <row r="42" spans="1:10" ht="15.6">
      <c r="A42" s="67" t="s">
        <v>242</v>
      </c>
      <c r="B42" s="69" t="s">
        <v>156</v>
      </c>
      <c r="C42" s="67"/>
      <c r="D42" s="68"/>
      <c r="E42" s="68"/>
      <c r="G42" s="84"/>
      <c r="H42" s="82"/>
      <c r="I42" s="82"/>
      <c r="J42" s="82"/>
    </row>
    <row r="43" spans="1:10" ht="15.6">
      <c r="A43" s="67" t="s">
        <v>243</v>
      </c>
      <c r="B43" s="69" t="s">
        <v>157</v>
      </c>
      <c r="C43" s="67"/>
      <c r="D43" s="68">
        <v>0</v>
      </c>
      <c r="E43" s="68">
        <v>0</v>
      </c>
      <c r="G43" s="84"/>
      <c r="H43" s="82"/>
      <c r="I43" s="82"/>
      <c r="J43" s="82"/>
    </row>
    <row r="44" spans="1:10" ht="15.6">
      <c r="A44" s="67" t="s">
        <v>244</v>
      </c>
      <c r="B44" s="67" t="s">
        <v>30</v>
      </c>
      <c r="C44" s="67" t="s">
        <v>1</v>
      </c>
      <c r="D44" s="68">
        <v>0</v>
      </c>
      <c r="E44" s="68">
        <v>0</v>
      </c>
      <c r="G44" s="84"/>
      <c r="H44" s="82"/>
      <c r="I44" s="82"/>
      <c r="J44" s="82"/>
    </row>
    <row r="45" spans="1:10" ht="15.6">
      <c r="A45" s="48" t="s">
        <v>245</v>
      </c>
      <c r="B45" s="48" t="s">
        <v>31</v>
      </c>
      <c r="C45" s="48"/>
      <c r="D45" s="66">
        <f>D46+D49+D52</f>
        <v>12067057140</v>
      </c>
      <c r="E45" s="66">
        <f>E46+E49+E52</f>
        <v>11061007839</v>
      </c>
      <c r="G45" s="83"/>
      <c r="H45" s="82"/>
      <c r="I45" s="82"/>
      <c r="J45" s="82"/>
    </row>
    <row r="46" spans="1:10" ht="15.6">
      <c r="A46" s="67" t="s">
        <v>246</v>
      </c>
      <c r="B46" s="67" t="s">
        <v>32</v>
      </c>
      <c r="C46" s="67" t="s">
        <v>19</v>
      </c>
      <c r="D46" s="68">
        <v>9873179600</v>
      </c>
      <c r="E46" s="68">
        <f>E47+E48</f>
        <v>8805905807</v>
      </c>
      <c r="G46" s="84"/>
      <c r="H46" s="82"/>
      <c r="I46" s="82"/>
      <c r="J46" s="82"/>
    </row>
    <row r="47" spans="1:10" ht="15.6">
      <c r="A47" s="67" t="s">
        <v>247</v>
      </c>
      <c r="B47" s="67" t="s">
        <v>33</v>
      </c>
      <c r="C47" s="67" t="s">
        <v>1</v>
      </c>
      <c r="D47" s="68">
        <v>28491453303</v>
      </c>
      <c r="E47" s="68">
        <v>26491477848</v>
      </c>
      <c r="G47" s="84"/>
      <c r="H47" s="82"/>
      <c r="I47" s="82"/>
      <c r="J47" s="82"/>
    </row>
    <row r="48" spans="1:10" ht="15.6">
      <c r="A48" s="67" t="s">
        <v>248</v>
      </c>
      <c r="B48" s="67" t="s">
        <v>34</v>
      </c>
      <c r="C48" s="67" t="s">
        <v>1</v>
      </c>
      <c r="D48" s="68">
        <v>-18618273703</v>
      </c>
      <c r="E48" s="68">
        <v>-17685572041</v>
      </c>
      <c r="G48" s="84"/>
      <c r="H48" s="82"/>
      <c r="I48" s="82"/>
      <c r="J48" s="82"/>
    </row>
    <row r="49" spans="1:10" ht="15.6">
      <c r="A49" s="67" t="s">
        <v>249</v>
      </c>
      <c r="B49" s="67" t="s">
        <v>35</v>
      </c>
      <c r="C49" s="67"/>
      <c r="D49" s="68">
        <f>D50+D51</f>
        <v>0</v>
      </c>
      <c r="E49" s="68">
        <f>E50+E51</f>
        <v>0</v>
      </c>
      <c r="G49" s="84"/>
      <c r="H49" s="82"/>
      <c r="I49" s="82"/>
      <c r="J49" s="82"/>
    </row>
    <row r="50" spans="1:10" ht="15.6">
      <c r="A50" s="67" t="s">
        <v>247</v>
      </c>
      <c r="B50" s="67" t="s">
        <v>36</v>
      </c>
      <c r="C50" s="67" t="s">
        <v>1</v>
      </c>
      <c r="D50" s="68">
        <v>0</v>
      </c>
      <c r="E50" s="68">
        <v>0</v>
      </c>
      <c r="G50" s="84"/>
      <c r="H50" s="82"/>
      <c r="I50" s="82"/>
      <c r="J50" s="82"/>
    </row>
    <row r="51" spans="1:10" ht="15.6">
      <c r="A51" s="67" t="s">
        <v>248</v>
      </c>
      <c r="B51" s="67" t="s">
        <v>37</v>
      </c>
      <c r="C51" s="67" t="s">
        <v>1</v>
      </c>
      <c r="D51" s="68">
        <v>0</v>
      </c>
      <c r="E51" s="68">
        <v>0</v>
      </c>
      <c r="G51" s="84"/>
      <c r="H51" s="82"/>
      <c r="I51" s="82"/>
      <c r="J51" s="82"/>
    </row>
    <row r="52" spans="1:10" ht="15.6">
      <c r="A52" s="67" t="s">
        <v>250</v>
      </c>
      <c r="B52" s="67" t="s">
        <v>38</v>
      </c>
      <c r="C52" s="67"/>
      <c r="D52" s="68">
        <v>2193877540</v>
      </c>
      <c r="E52" s="68">
        <f>E53+E54</f>
        <v>2255102032</v>
      </c>
      <c r="G52" s="84"/>
      <c r="H52" s="82"/>
      <c r="I52" s="82"/>
      <c r="J52" s="82"/>
    </row>
    <row r="53" spans="1:10" ht="15.6">
      <c r="A53" s="67" t="s">
        <v>247</v>
      </c>
      <c r="B53" s="67" t="s">
        <v>39</v>
      </c>
      <c r="C53" s="67" t="s">
        <v>1</v>
      </c>
      <c r="D53" s="68">
        <v>3177697312</v>
      </c>
      <c r="E53" s="68">
        <v>3177697312</v>
      </c>
      <c r="G53" s="84"/>
      <c r="H53" s="82"/>
      <c r="I53" s="82"/>
      <c r="J53" s="82"/>
    </row>
    <row r="54" spans="1:10" ht="15.6">
      <c r="A54" s="67" t="s">
        <v>248</v>
      </c>
      <c r="B54" s="67" t="s">
        <v>40</v>
      </c>
      <c r="C54" s="67" t="s">
        <v>1</v>
      </c>
      <c r="D54" s="68">
        <v>-983819772</v>
      </c>
      <c r="E54" s="68">
        <v>-922595280</v>
      </c>
      <c r="G54" s="84"/>
      <c r="H54" s="82"/>
      <c r="I54" s="82"/>
      <c r="J54" s="82"/>
    </row>
    <row r="55" spans="1:10" s="78" customFormat="1" ht="15.6">
      <c r="A55" s="48" t="s">
        <v>251</v>
      </c>
      <c r="B55" s="70" t="s">
        <v>41</v>
      </c>
      <c r="C55" s="48"/>
      <c r="D55" s="66">
        <f>D56+D57</f>
        <v>0</v>
      </c>
      <c r="E55" s="66">
        <f>E56+E57</f>
        <v>0</v>
      </c>
      <c r="G55" s="83"/>
      <c r="H55" s="85"/>
      <c r="I55" s="85"/>
      <c r="J55" s="85"/>
    </row>
    <row r="56" spans="1:10" ht="15.6">
      <c r="A56" s="67" t="s">
        <v>247</v>
      </c>
      <c r="B56" s="69" t="s">
        <v>158</v>
      </c>
      <c r="C56" s="67" t="s">
        <v>1</v>
      </c>
      <c r="D56" s="68">
        <v>0</v>
      </c>
      <c r="E56" s="68">
        <v>0</v>
      </c>
      <c r="G56" s="84"/>
      <c r="H56" s="82"/>
      <c r="I56" s="82"/>
      <c r="J56" s="82"/>
    </row>
    <row r="57" spans="1:10" ht="15.6">
      <c r="A57" s="67" t="s">
        <v>248</v>
      </c>
      <c r="B57" s="69" t="s">
        <v>159</v>
      </c>
      <c r="C57" s="67" t="s">
        <v>1</v>
      </c>
      <c r="D57" s="68">
        <v>0</v>
      </c>
      <c r="E57" s="68">
        <v>0</v>
      </c>
      <c r="G57" s="84"/>
      <c r="H57" s="82"/>
      <c r="I57" s="82"/>
      <c r="J57" s="82"/>
    </row>
    <row r="58" spans="1:10" ht="15.6">
      <c r="A58" s="48" t="s">
        <v>252</v>
      </c>
      <c r="B58" s="70" t="s">
        <v>42</v>
      </c>
      <c r="C58" s="67"/>
      <c r="D58" s="66">
        <f>D60</f>
        <v>206170901</v>
      </c>
      <c r="E58" s="68"/>
      <c r="G58" s="84"/>
      <c r="H58" s="82"/>
      <c r="I58" s="82"/>
      <c r="J58" s="82"/>
    </row>
    <row r="59" spans="1:10" ht="15.6">
      <c r="A59" s="67" t="s">
        <v>253</v>
      </c>
      <c r="B59" s="69" t="s">
        <v>43</v>
      </c>
      <c r="C59" s="67"/>
      <c r="D59" s="68"/>
      <c r="E59" s="68"/>
      <c r="G59" s="84"/>
      <c r="H59" s="82"/>
      <c r="I59" s="82"/>
      <c r="J59" s="82"/>
    </row>
    <row r="60" spans="1:10" ht="15.6">
      <c r="A60" s="67" t="s">
        <v>254</v>
      </c>
      <c r="B60" s="69" t="s">
        <v>44</v>
      </c>
      <c r="C60" s="67"/>
      <c r="D60" s="68">
        <v>206170901</v>
      </c>
      <c r="E60" s="68"/>
      <c r="G60" s="84"/>
      <c r="H60" s="82"/>
      <c r="I60" s="82"/>
      <c r="J60" s="82"/>
    </row>
    <row r="61" spans="1:10" ht="15.6">
      <c r="A61" s="48" t="s">
        <v>255</v>
      </c>
      <c r="B61" s="48" t="s">
        <v>45</v>
      </c>
      <c r="C61" s="48" t="s">
        <v>1</v>
      </c>
      <c r="D61" s="66">
        <f>D62+D63+D64+D65</f>
        <v>0</v>
      </c>
      <c r="E61" s="66">
        <f>E62+E63+E64+E65</f>
        <v>0</v>
      </c>
      <c r="G61" s="83"/>
      <c r="H61" s="82"/>
      <c r="I61" s="82"/>
      <c r="J61" s="82"/>
    </row>
    <row r="62" spans="1:10" ht="15.6">
      <c r="A62" s="67" t="s">
        <v>256</v>
      </c>
      <c r="B62" s="67" t="s">
        <v>46</v>
      </c>
      <c r="C62" s="67" t="s">
        <v>1</v>
      </c>
      <c r="D62" s="68">
        <v>0</v>
      </c>
      <c r="E62" s="68">
        <v>0</v>
      </c>
      <c r="G62" s="84"/>
      <c r="H62" s="82"/>
      <c r="I62" s="82"/>
      <c r="J62" s="82"/>
    </row>
    <row r="63" spans="1:10" ht="15.6">
      <c r="A63" s="67" t="s">
        <v>257</v>
      </c>
      <c r="B63" s="67" t="s">
        <v>47</v>
      </c>
      <c r="C63" s="67" t="s">
        <v>1</v>
      </c>
      <c r="D63" s="68">
        <v>0</v>
      </c>
      <c r="E63" s="68">
        <v>0</v>
      </c>
      <c r="G63" s="84"/>
      <c r="H63" s="82"/>
      <c r="I63" s="82"/>
      <c r="J63" s="82"/>
    </row>
    <row r="64" spans="1:10" ht="15.6">
      <c r="A64" s="67" t="s">
        <v>258</v>
      </c>
      <c r="B64" s="69" t="s">
        <v>160</v>
      </c>
      <c r="C64" s="67"/>
      <c r="D64" s="68">
        <v>0</v>
      </c>
      <c r="E64" s="68">
        <v>0</v>
      </c>
      <c r="G64" s="84"/>
      <c r="H64" s="82"/>
      <c r="I64" s="82"/>
      <c r="J64" s="82"/>
    </row>
    <row r="65" spans="1:10" ht="15.6">
      <c r="A65" s="67" t="s">
        <v>259</v>
      </c>
      <c r="B65" s="69" t="s">
        <v>161</v>
      </c>
      <c r="C65" s="67"/>
      <c r="D65" s="68">
        <v>0</v>
      </c>
      <c r="E65" s="68">
        <v>0</v>
      </c>
      <c r="G65" s="84"/>
      <c r="H65" s="82"/>
      <c r="I65" s="82"/>
      <c r="J65" s="82"/>
    </row>
    <row r="66" spans="1:10" ht="15.6">
      <c r="A66" s="67" t="s">
        <v>260</v>
      </c>
      <c r="B66" s="69" t="s">
        <v>162</v>
      </c>
      <c r="C66" s="67"/>
      <c r="D66" s="68"/>
      <c r="E66" s="68"/>
      <c r="G66" s="84"/>
      <c r="H66" s="82"/>
      <c r="I66" s="82"/>
      <c r="J66" s="82"/>
    </row>
    <row r="67" spans="1:10" ht="15.6">
      <c r="A67" s="48" t="s">
        <v>261</v>
      </c>
      <c r="B67" s="48" t="s">
        <v>49</v>
      </c>
      <c r="C67" s="48"/>
      <c r="D67" s="66">
        <f>D68+D69+D71</f>
        <v>316222415</v>
      </c>
      <c r="E67" s="66">
        <f>E68+E69+E71</f>
        <v>306500712</v>
      </c>
      <c r="G67" s="83"/>
      <c r="H67" s="82"/>
      <c r="I67" s="82"/>
      <c r="J67" s="82"/>
    </row>
    <row r="68" spans="1:10" ht="15.6">
      <c r="A68" s="67" t="s">
        <v>262</v>
      </c>
      <c r="B68" s="67" t="s">
        <v>50</v>
      </c>
      <c r="C68" s="67"/>
      <c r="D68" s="68">
        <v>316222415</v>
      </c>
      <c r="E68" s="68">
        <v>306500712</v>
      </c>
      <c r="G68" s="84"/>
      <c r="H68" s="82"/>
      <c r="I68" s="82"/>
      <c r="J68" s="82"/>
    </row>
    <row r="69" spans="1:10" ht="15.6">
      <c r="A69" s="67" t="s">
        <v>263</v>
      </c>
      <c r="B69" s="67" t="s">
        <v>51</v>
      </c>
      <c r="C69" s="67"/>
      <c r="D69" s="68">
        <v>0</v>
      </c>
      <c r="E69" s="68">
        <v>0</v>
      </c>
      <c r="G69" s="84"/>
      <c r="H69" s="82"/>
      <c r="I69" s="82"/>
      <c r="J69" s="82"/>
    </row>
    <row r="70" spans="1:10" ht="15.6">
      <c r="A70" s="67" t="s">
        <v>264</v>
      </c>
      <c r="B70" s="69" t="s">
        <v>163</v>
      </c>
      <c r="C70" s="67"/>
      <c r="D70" s="68"/>
      <c r="E70" s="68"/>
      <c r="G70" s="84"/>
      <c r="H70" s="82"/>
      <c r="I70" s="82"/>
      <c r="J70" s="82"/>
    </row>
    <row r="71" spans="1:10" ht="15.6">
      <c r="A71" s="67" t="s">
        <v>265</v>
      </c>
      <c r="B71" s="67" t="s">
        <v>52</v>
      </c>
      <c r="C71" s="67" t="s">
        <v>1</v>
      </c>
      <c r="D71" s="68">
        <v>0</v>
      </c>
      <c r="E71" s="68">
        <v>0</v>
      </c>
      <c r="G71" s="84"/>
      <c r="H71" s="82"/>
      <c r="I71" s="82"/>
      <c r="J71" s="82"/>
    </row>
    <row r="72" spans="1:10" ht="15.6">
      <c r="A72" s="48" t="s">
        <v>266</v>
      </c>
      <c r="B72" s="48" t="s">
        <v>53</v>
      </c>
      <c r="C72" s="48" t="s">
        <v>1</v>
      </c>
      <c r="D72" s="66">
        <f>D10+D36</f>
        <v>168926148368</v>
      </c>
      <c r="E72" s="66">
        <f>E10+E36</f>
        <v>263209431997</v>
      </c>
      <c r="G72" s="83"/>
      <c r="H72" s="82"/>
      <c r="I72" s="82"/>
      <c r="J72" s="82"/>
    </row>
    <row r="73" spans="1:10" ht="15.6">
      <c r="A73" s="49" t="s">
        <v>267</v>
      </c>
      <c r="B73" s="48" t="s">
        <v>54</v>
      </c>
      <c r="C73" s="48" t="s">
        <v>1</v>
      </c>
      <c r="D73" s="66">
        <f>D74+D89</f>
        <v>94784016435</v>
      </c>
      <c r="E73" s="66">
        <f>E74+E89</f>
        <v>178830917147</v>
      </c>
      <c r="G73" s="83"/>
      <c r="H73" s="82"/>
      <c r="I73" s="82"/>
      <c r="J73" s="82"/>
    </row>
    <row r="74" spans="1:10" ht="15.6">
      <c r="A74" s="48" t="s">
        <v>268</v>
      </c>
      <c r="B74" s="48" t="s">
        <v>55</v>
      </c>
      <c r="C74" s="48" t="s">
        <v>1</v>
      </c>
      <c r="D74" s="66">
        <f>SUM(D75:D88)</f>
        <v>94784016435</v>
      </c>
      <c r="E74" s="66">
        <f>SUM(E75:E88)</f>
        <v>178830917147</v>
      </c>
      <c r="G74" s="83"/>
      <c r="H74" s="82"/>
      <c r="I74" s="82"/>
      <c r="J74" s="82"/>
    </row>
    <row r="75" spans="1:10" ht="15.6">
      <c r="A75" s="67" t="s">
        <v>269</v>
      </c>
      <c r="B75" s="69" t="s">
        <v>56</v>
      </c>
      <c r="C75" s="67" t="s">
        <v>1</v>
      </c>
      <c r="D75" s="68">
        <v>2251566341</v>
      </c>
      <c r="E75" s="68">
        <v>951278203</v>
      </c>
      <c r="G75" s="84"/>
      <c r="H75" s="82"/>
      <c r="I75" s="82"/>
      <c r="J75" s="82"/>
    </row>
    <row r="76" spans="1:10" ht="15.6">
      <c r="A76" s="67" t="s">
        <v>270</v>
      </c>
      <c r="B76" s="69" t="s">
        <v>57</v>
      </c>
      <c r="C76" s="67" t="s">
        <v>1</v>
      </c>
      <c r="D76" s="68">
        <v>3854418975</v>
      </c>
      <c r="E76" s="68">
        <v>786611977</v>
      </c>
      <c r="G76" s="84"/>
      <c r="H76" s="82"/>
      <c r="I76" s="82"/>
      <c r="J76" s="82"/>
    </row>
    <row r="77" spans="1:10" ht="15.6">
      <c r="A77" s="67" t="s">
        <v>271</v>
      </c>
      <c r="B77" s="69" t="s">
        <v>58</v>
      </c>
      <c r="C77" s="67" t="s">
        <v>188</v>
      </c>
      <c r="D77" s="68">
        <v>2398297772</v>
      </c>
      <c r="E77" s="68">
        <v>2656250646</v>
      </c>
      <c r="G77" s="84"/>
      <c r="H77" s="82"/>
      <c r="I77" s="82"/>
      <c r="J77" s="82"/>
    </row>
    <row r="78" spans="1:10" ht="15.6">
      <c r="A78" s="67" t="s">
        <v>272</v>
      </c>
      <c r="B78" s="69" t="s">
        <v>59</v>
      </c>
      <c r="C78" s="67" t="s">
        <v>1</v>
      </c>
      <c r="D78" s="68">
        <v>36409</v>
      </c>
      <c r="E78" s="68">
        <v>1061643283</v>
      </c>
      <c r="G78" s="84"/>
      <c r="H78" s="82"/>
      <c r="I78" s="82"/>
      <c r="J78" s="82"/>
    </row>
    <row r="79" spans="1:10" ht="15.6">
      <c r="A79" s="67" t="s">
        <v>273</v>
      </c>
      <c r="B79" s="69" t="s">
        <v>60</v>
      </c>
      <c r="C79" s="67"/>
      <c r="D79" s="68"/>
      <c r="E79" s="68">
        <v>206703487</v>
      </c>
      <c r="G79" s="84"/>
      <c r="H79" s="82"/>
      <c r="I79" s="82"/>
      <c r="J79" s="82"/>
    </row>
    <row r="80" spans="1:10" ht="15.6">
      <c r="A80" s="67" t="s">
        <v>274</v>
      </c>
      <c r="B80" s="69" t="s">
        <v>61</v>
      </c>
      <c r="C80" s="67" t="s">
        <v>1</v>
      </c>
      <c r="D80" s="68">
        <v>0</v>
      </c>
      <c r="E80" s="68">
        <v>0</v>
      </c>
      <c r="G80" s="84"/>
      <c r="H80" s="82"/>
      <c r="I80" s="82"/>
      <c r="J80" s="82"/>
    </row>
    <row r="81" spans="1:10" ht="15.6">
      <c r="A81" s="67" t="s">
        <v>275</v>
      </c>
      <c r="B81" s="69" t="s">
        <v>62</v>
      </c>
      <c r="C81" s="67" t="s">
        <v>1</v>
      </c>
      <c r="D81" s="68">
        <v>0</v>
      </c>
      <c r="E81" s="68">
        <v>0</v>
      </c>
      <c r="G81" s="84"/>
      <c r="H81" s="82"/>
      <c r="I81" s="82"/>
      <c r="J81" s="82"/>
    </row>
    <row r="82" spans="1:10" ht="15.6">
      <c r="A82" s="67" t="s">
        <v>276</v>
      </c>
      <c r="B82" s="69" t="s">
        <v>63</v>
      </c>
      <c r="C82" s="67"/>
      <c r="D82" s="68">
        <v>0</v>
      </c>
      <c r="E82" s="68"/>
      <c r="G82" s="84"/>
      <c r="H82" s="82"/>
      <c r="I82" s="82"/>
      <c r="J82" s="82"/>
    </row>
    <row r="83" spans="1:10" ht="15.6">
      <c r="A83" s="67" t="s">
        <v>277</v>
      </c>
      <c r="B83" s="69" t="s">
        <v>64</v>
      </c>
      <c r="C83" s="67"/>
      <c r="D83" s="68">
        <v>2785493433</v>
      </c>
      <c r="E83" s="68">
        <v>40339311</v>
      </c>
      <c r="G83" s="84"/>
      <c r="H83" s="82"/>
      <c r="I83" s="82"/>
      <c r="J83" s="82"/>
    </row>
    <row r="84" spans="1:10" ht="15.6">
      <c r="A84" s="67" t="s">
        <v>278</v>
      </c>
      <c r="B84" s="69" t="s">
        <v>65</v>
      </c>
      <c r="C84" s="67" t="s">
        <v>189</v>
      </c>
      <c r="D84" s="68">
        <v>82341611017</v>
      </c>
      <c r="E84" s="68">
        <v>172079855984</v>
      </c>
      <c r="G84" s="84"/>
      <c r="H84" s="82"/>
      <c r="I84" s="82"/>
      <c r="J84" s="82"/>
    </row>
    <row r="85" spans="1:10" ht="15.6">
      <c r="A85" s="67" t="s">
        <v>279</v>
      </c>
      <c r="B85" s="69" t="s">
        <v>164</v>
      </c>
      <c r="C85" s="67" t="s">
        <v>1</v>
      </c>
      <c r="D85" s="68"/>
      <c r="E85" s="68">
        <v>0</v>
      </c>
      <c r="G85" s="84"/>
      <c r="H85" s="82"/>
      <c r="I85" s="82"/>
      <c r="J85" s="82"/>
    </row>
    <row r="86" spans="1:10" ht="15.6">
      <c r="A86" s="67" t="s">
        <v>328</v>
      </c>
      <c r="B86" s="69" t="s">
        <v>165</v>
      </c>
      <c r="C86" s="67" t="s">
        <v>1</v>
      </c>
      <c r="D86" s="68">
        <v>1152592488</v>
      </c>
      <c r="E86" s="68">
        <v>1048234256</v>
      </c>
      <c r="G86" s="84"/>
      <c r="H86" s="82"/>
      <c r="I86" s="82"/>
      <c r="J86" s="82"/>
    </row>
    <row r="87" spans="1:10" ht="15.6">
      <c r="A87" s="67" t="s">
        <v>327</v>
      </c>
      <c r="B87" s="69" t="s">
        <v>66</v>
      </c>
      <c r="C87" s="67"/>
      <c r="D87" s="68"/>
      <c r="E87" s="68"/>
      <c r="G87" s="84"/>
      <c r="H87" s="82"/>
      <c r="I87" s="82"/>
      <c r="J87" s="82"/>
    </row>
    <row r="88" spans="1:10" ht="15.6">
      <c r="A88" s="67" t="s">
        <v>280</v>
      </c>
      <c r="B88" s="69" t="s">
        <v>166</v>
      </c>
      <c r="C88" s="67"/>
      <c r="D88" s="68"/>
      <c r="E88" s="68"/>
      <c r="G88" s="84"/>
      <c r="H88" s="82"/>
      <c r="I88" s="82"/>
      <c r="J88" s="82"/>
    </row>
    <row r="89" spans="1:10" ht="15.6">
      <c r="A89" s="48" t="s">
        <v>281</v>
      </c>
      <c r="B89" s="48" t="s">
        <v>67</v>
      </c>
      <c r="C89" s="48" t="s">
        <v>1</v>
      </c>
      <c r="D89" s="66">
        <f>D90+D94+D95+D97+D100+D101+D102</f>
        <v>0</v>
      </c>
      <c r="E89" s="66">
        <f>E90+E94+E95+E97+E100+E101+E102</f>
        <v>0</v>
      </c>
      <c r="G89" s="83"/>
      <c r="H89" s="82"/>
      <c r="I89" s="82"/>
      <c r="J89" s="82"/>
    </row>
    <row r="90" spans="1:10" ht="15.6">
      <c r="A90" s="67" t="s">
        <v>282</v>
      </c>
      <c r="B90" s="67" t="s">
        <v>68</v>
      </c>
      <c r="C90" s="67" t="s">
        <v>1</v>
      </c>
      <c r="D90" s="68">
        <v>0</v>
      </c>
      <c r="E90" s="68">
        <v>0</v>
      </c>
      <c r="G90" s="84"/>
      <c r="H90" s="82"/>
      <c r="I90" s="82"/>
      <c r="J90" s="82"/>
    </row>
    <row r="91" spans="1:10" ht="15.6">
      <c r="A91" s="67" t="s">
        <v>283</v>
      </c>
      <c r="B91" s="69" t="s">
        <v>69</v>
      </c>
      <c r="C91" s="67"/>
      <c r="D91" s="68"/>
      <c r="E91" s="68"/>
      <c r="G91" s="84"/>
      <c r="H91" s="82"/>
      <c r="I91" s="82"/>
      <c r="J91" s="82"/>
    </row>
    <row r="92" spans="1:10" ht="15.6">
      <c r="A92" s="67" t="s">
        <v>284</v>
      </c>
      <c r="B92" s="69" t="s">
        <v>70</v>
      </c>
      <c r="C92" s="67"/>
      <c r="D92" s="68"/>
      <c r="E92" s="68"/>
      <c r="G92" s="84"/>
      <c r="H92" s="82"/>
      <c r="I92" s="82"/>
      <c r="J92" s="82"/>
    </row>
    <row r="93" spans="1:10" ht="15.6">
      <c r="A93" s="67" t="s">
        <v>285</v>
      </c>
      <c r="B93" s="69" t="s">
        <v>71</v>
      </c>
      <c r="C93" s="67"/>
      <c r="D93" s="68"/>
      <c r="E93" s="68"/>
      <c r="G93" s="84"/>
      <c r="H93" s="82"/>
      <c r="I93" s="82"/>
      <c r="J93" s="82"/>
    </row>
    <row r="94" spans="1:10" ht="15.6">
      <c r="A94" s="67" t="s">
        <v>286</v>
      </c>
      <c r="B94" s="69" t="s">
        <v>72</v>
      </c>
      <c r="C94" s="67"/>
      <c r="D94" s="68">
        <v>0</v>
      </c>
      <c r="E94" s="68">
        <v>0</v>
      </c>
      <c r="G94" s="84"/>
      <c r="H94" s="82"/>
      <c r="I94" s="82"/>
      <c r="J94" s="82"/>
    </row>
    <row r="95" spans="1:10" ht="15.6">
      <c r="A95" s="67" t="s">
        <v>287</v>
      </c>
      <c r="B95" s="69" t="s">
        <v>73</v>
      </c>
      <c r="C95" s="67" t="s">
        <v>1</v>
      </c>
      <c r="D95" s="68">
        <v>0</v>
      </c>
      <c r="E95" s="68">
        <v>0</v>
      </c>
      <c r="G95" s="84"/>
      <c r="H95" s="82"/>
      <c r="I95" s="82"/>
      <c r="J95" s="82"/>
    </row>
    <row r="96" spans="1:10" ht="15.6">
      <c r="A96" s="67" t="s">
        <v>288</v>
      </c>
      <c r="B96" s="69" t="s">
        <v>74</v>
      </c>
      <c r="C96" s="67"/>
      <c r="D96" s="68"/>
      <c r="E96" s="68"/>
      <c r="G96" s="84"/>
      <c r="H96" s="82"/>
      <c r="I96" s="82"/>
      <c r="J96" s="82"/>
    </row>
    <row r="97" spans="1:10" ht="15.6">
      <c r="A97" s="67" t="s">
        <v>289</v>
      </c>
      <c r="B97" s="69" t="s">
        <v>167</v>
      </c>
      <c r="C97" s="67"/>
      <c r="D97" s="68">
        <v>0</v>
      </c>
      <c r="E97" s="68">
        <v>0</v>
      </c>
      <c r="G97" s="84"/>
      <c r="H97" s="82"/>
      <c r="I97" s="82"/>
      <c r="J97" s="82"/>
    </row>
    <row r="98" spans="1:10" ht="15.6">
      <c r="A98" s="67" t="s">
        <v>290</v>
      </c>
      <c r="B98" s="69" t="s">
        <v>168</v>
      </c>
      <c r="C98" s="67"/>
      <c r="D98" s="68"/>
      <c r="E98" s="68"/>
      <c r="G98" s="84"/>
      <c r="H98" s="82"/>
      <c r="I98" s="82"/>
      <c r="J98" s="82"/>
    </row>
    <row r="99" spans="1:10" ht="15.6">
      <c r="A99" s="67" t="s">
        <v>291</v>
      </c>
      <c r="B99" s="69" t="s">
        <v>169</v>
      </c>
      <c r="C99" s="67"/>
      <c r="D99" s="68"/>
      <c r="E99" s="68"/>
      <c r="G99" s="84"/>
      <c r="H99" s="82"/>
      <c r="I99" s="82"/>
      <c r="J99" s="82"/>
    </row>
    <row r="100" spans="1:10" ht="15.6">
      <c r="A100" s="67" t="s">
        <v>292</v>
      </c>
      <c r="B100" s="69" t="s">
        <v>170</v>
      </c>
      <c r="C100" s="67"/>
      <c r="D100" s="68">
        <v>0</v>
      </c>
      <c r="E100" s="68">
        <v>0</v>
      </c>
      <c r="G100" s="84"/>
      <c r="H100" s="82"/>
      <c r="I100" s="82"/>
      <c r="J100" s="82"/>
    </row>
    <row r="101" spans="1:10" ht="15.6">
      <c r="A101" s="67" t="s">
        <v>293</v>
      </c>
      <c r="B101" s="69" t="s">
        <v>171</v>
      </c>
      <c r="C101" s="67" t="s">
        <v>1</v>
      </c>
      <c r="D101" s="68">
        <v>0</v>
      </c>
      <c r="E101" s="68">
        <v>0</v>
      </c>
      <c r="G101" s="84"/>
      <c r="H101" s="82"/>
      <c r="I101" s="82"/>
      <c r="J101" s="82"/>
    </row>
    <row r="102" spans="1:10" ht="15.6">
      <c r="A102" s="67" t="s">
        <v>326</v>
      </c>
      <c r="B102" s="69" t="s">
        <v>172</v>
      </c>
      <c r="C102" s="67" t="s">
        <v>1</v>
      </c>
      <c r="D102" s="68">
        <v>0</v>
      </c>
      <c r="E102" s="68">
        <v>0</v>
      </c>
      <c r="G102" s="84"/>
      <c r="H102" s="82"/>
      <c r="I102" s="82"/>
      <c r="J102" s="82"/>
    </row>
    <row r="103" spans="1:10" ht="15.6">
      <c r="A103" s="65" t="s">
        <v>294</v>
      </c>
      <c r="B103" s="48" t="s">
        <v>75</v>
      </c>
      <c r="C103" s="48" t="s">
        <v>185</v>
      </c>
      <c r="D103" s="66">
        <f>D104+D121</f>
        <v>74142131933</v>
      </c>
      <c r="E103" s="66">
        <f>E104+E121</f>
        <v>84378514850</v>
      </c>
      <c r="G103" s="83"/>
      <c r="H103" s="82"/>
      <c r="I103" s="82"/>
      <c r="J103" s="82"/>
    </row>
    <row r="104" spans="1:10" ht="15.6">
      <c r="A104" s="48" t="s">
        <v>295</v>
      </c>
      <c r="B104" s="48" t="s">
        <v>76</v>
      </c>
      <c r="C104" s="48" t="s">
        <v>1</v>
      </c>
      <c r="D104" s="66">
        <f>D105+D108+D110+D111+D112+D113+D114+D115+D116+D117+D120</f>
        <v>74142131933</v>
      </c>
      <c r="E104" s="66">
        <f>E105+E108+E110+E111+E112+E113+E114+E115+E116+E117+E120</f>
        <v>84378514850</v>
      </c>
      <c r="G104" s="83"/>
      <c r="H104" s="82"/>
      <c r="I104" s="82"/>
      <c r="J104" s="82"/>
    </row>
    <row r="105" spans="1:10" ht="15.6">
      <c r="A105" s="67" t="s">
        <v>296</v>
      </c>
      <c r="B105" s="67" t="s">
        <v>77</v>
      </c>
      <c r="C105" s="67" t="s">
        <v>1</v>
      </c>
      <c r="D105" s="68">
        <v>52000000000</v>
      </c>
      <c r="E105" s="68">
        <v>52000000000</v>
      </c>
      <c r="G105" s="84"/>
      <c r="H105" s="82"/>
      <c r="I105" s="82"/>
      <c r="J105" s="82"/>
    </row>
    <row r="106" spans="1:10" ht="15.6">
      <c r="A106" s="67" t="s">
        <v>297</v>
      </c>
      <c r="B106" s="67" t="s">
        <v>173</v>
      </c>
      <c r="C106" s="67"/>
      <c r="D106" s="68">
        <f>D105</f>
        <v>52000000000</v>
      </c>
      <c r="E106" s="68">
        <f>E105</f>
        <v>52000000000</v>
      </c>
      <c r="G106" s="84"/>
      <c r="H106" s="82"/>
      <c r="I106" s="82"/>
      <c r="J106" s="82"/>
    </row>
    <row r="107" spans="1:10" ht="15.6">
      <c r="A107" s="67" t="s">
        <v>298</v>
      </c>
      <c r="B107" s="67" t="s">
        <v>174</v>
      </c>
      <c r="C107" s="67"/>
      <c r="D107" s="68"/>
      <c r="E107" s="68"/>
      <c r="G107" s="84"/>
      <c r="H107" s="82"/>
      <c r="I107" s="82"/>
      <c r="J107" s="82"/>
    </row>
    <row r="108" spans="1:10" ht="15.6">
      <c r="A108" s="67" t="s">
        <v>299</v>
      </c>
      <c r="B108" s="67" t="s">
        <v>78</v>
      </c>
      <c r="C108" s="67" t="s">
        <v>1</v>
      </c>
      <c r="D108" s="68">
        <v>0</v>
      </c>
      <c r="E108" s="68">
        <v>0</v>
      </c>
      <c r="G108" s="84"/>
      <c r="H108" s="82"/>
      <c r="I108" s="82"/>
      <c r="J108" s="82"/>
    </row>
    <row r="109" spans="1:10" ht="15.6">
      <c r="A109" s="67" t="s">
        <v>300</v>
      </c>
      <c r="B109" s="69" t="s">
        <v>79</v>
      </c>
      <c r="C109" s="67"/>
      <c r="D109" s="68"/>
      <c r="E109" s="68"/>
      <c r="G109" s="84"/>
      <c r="H109" s="82"/>
      <c r="I109" s="82"/>
      <c r="J109" s="82"/>
    </row>
    <row r="110" spans="1:10" ht="15.6">
      <c r="A110" s="67" t="s">
        <v>301</v>
      </c>
      <c r="B110" s="69" t="s">
        <v>80</v>
      </c>
      <c r="C110" s="67" t="s">
        <v>1</v>
      </c>
      <c r="D110" s="68">
        <v>4536127384</v>
      </c>
      <c r="E110" s="68">
        <v>3938880152</v>
      </c>
      <c r="G110" s="84"/>
      <c r="H110" s="82"/>
      <c r="I110" s="82"/>
      <c r="J110" s="82"/>
    </row>
    <row r="111" spans="1:10" ht="15.6">
      <c r="A111" s="67" t="s">
        <v>302</v>
      </c>
      <c r="B111" s="69" t="s">
        <v>81</v>
      </c>
      <c r="C111" s="67" t="s">
        <v>1</v>
      </c>
      <c r="D111" s="68">
        <v>-7774838245</v>
      </c>
      <c r="E111" s="68">
        <v>-7774838245</v>
      </c>
      <c r="G111" s="84"/>
      <c r="H111" s="82"/>
      <c r="I111" s="82"/>
      <c r="J111" s="82"/>
    </row>
    <row r="112" spans="1:10" ht="15.6">
      <c r="A112" s="67" t="s">
        <v>303</v>
      </c>
      <c r="B112" s="69" t="s">
        <v>82</v>
      </c>
      <c r="C112" s="67" t="s">
        <v>1</v>
      </c>
      <c r="D112" s="68">
        <v>0</v>
      </c>
      <c r="E112" s="68">
        <v>0</v>
      </c>
      <c r="G112" s="84"/>
      <c r="H112" s="82"/>
      <c r="I112" s="82"/>
      <c r="J112" s="82"/>
    </row>
    <row r="113" spans="1:10" ht="15.6">
      <c r="A113" s="67" t="s">
        <v>304</v>
      </c>
      <c r="B113" s="69" t="s">
        <v>83</v>
      </c>
      <c r="C113" s="67" t="s">
        <v>1</v>
      </c>
      <c r="D113" s="68">
        <v>0</v>
      </c>
      <c r="E113" s="68">
        <v>0</v>
      </c>
      <c r="G113" s="84"/>
      <c r="H113" s="82"/>
      <c r="I113" s="82"/>
      <c r="J113" s="82"/>
    </row>
    <row r="114" spans="1:10" ht="15.6">
      <c r="A114" s="67" t="s">
        <v>323</v>
      </c>
      <c r="B114" s="69" t="s">
        <v>84</v>
      </c>
      <c r="C114" s="67" t="s">
        <v>1</v>
      </c>
      <c r="D114" s="68">
        <v>500000000</v>
      </c>
      <c r="E114" s="68">
        <v>500000000</v>
      </c>
      <c r="G114" s="84"/>
      <c r="H114" s="82"/>
      <c r="I114" s="82"/>
      <c r="J114" s="82"/>
    </row>
    <row r="115" spans="1:10" ht="15.6">
      <c r="A115" s="67" t="s">
        <v>324</v>
      </c>
      <c r="B115" s="69" t="s">
        <v>85</v>
      </c>
      <c r="C115" s="67" t="s">
        <v>1</v>
      </c>
      <c r="D115" s="68">
        <v>801511824</v>
      </c>
      <c r="E115" s="68">
        <v>801511824</v>
      </c>
      <c r="G115" s="84"/>
      <c r="H115" s="82"/>
      <c r="I115" s="82"/>
      <c r="J115" s="82"/>
    </row>
    <row r="116" spans="1:10" ht="15.6">
      <c r="A116" s="67" t="s">
        <v>325</v>
      </c>
      <c r="B116" s="69" t="s">
        <v>86</v>
      </c>
      <c r="C116" s="67" t="s">
        <v>1</v>
      </c>
      <c r="D116" s="68">
        <v>0</v>
      </c>
      <c r="E116" s="68">
        <v>0</v>
      </c>
      <c r="G116" s="84"/>
      <c r="H116" s="82"/>
      <c r="I116" s="82"/>
      <c r="J116" s="82"/>
    </row>
    <row r="117" spans="1:10" ht="15.6">
      <c r="A117" s="67" t="s">
        <v>305</v>
      </c>
      <c r="B117" s="69" t="s">
        <v>87</v>
      </c>
      <c r="C117" s="67" t="s">
        <v>1</v>
      </c>
      <c r="D117" s="68">
        <v>24079330970</v>
      </c>
      <c r="E117" s="68">
        <v>34912961119</v>
      </c>
      <c r="G117" s="84"/>
      <c r="H117" s="82"/>
      <c r="I117" s="82"/>
      <c r="J117" s="82"/>
    </row>
    <row r="118" spans="1:10" ht="15.6">
      <c r="A118" s="67" t="s">
        <v>306</v>
      </c>
      <c r="B118" s="69" t="s">
        <v>175</v>
      </c>
      <c r="C118" s="67"/>
      <c r="D118" s="68"/>
      <c r="E118" s="68"/>
      <c r="G118" s="84"/>
      <c r="H118" s="82"/>
      <c r="I118" s="84"/>
      <c r="J118" s="84"/>
    </row>
    <row r="119" spans="1:10" ht="15.6">
      <c r="A119" s="67" t="s">
        <v>307</v>
      </c>
      <c r="B119" s="67" t="s">
        <v>176</v>
      </c>
      <c r="C119" s="67"/>
      <c r="D119" s="68"/>
      <c r="E119" s="68"/>
      <c r="G119" s="84"/>
      <c r="H119" s="82"/>
      <c r="I119" s="84"/>
      <c r="J119" s="84"/>
    </row>
    <row r="120" spans="1:10" ht="15.6">
      <c r="A120" s="67" t="s">
        <v>308</v>
      </c>
      <c r="B120" s="69" t="s">
        <v>177</v>
      </c>
      <c r="C120" s="67" t="s">
        <v>1</v>
      </c>
      <c r="D120" s="68">
        <v>0</v>
      </c>
      <c r="E120" s="68">
        <v>0</v>
      </c>
      <c r="G120" s="84"/>
      <c r="H120" s="82"/>
      <c r="I120" s="82"/>
      <c r="J120" s="82"/>
    </row>
    <row r="121" spans="1:10" ht="15.6">
      <c r="A121" s="48" t="s">
        <v>309</v>
      </c>
      <c r="B121" s="48" t="s">
        <v>88</v>
      </c>
      <c r="C121" s="48" t="s">
        <v>1</v>
      </c>
      <c r="D121" s="66">
        <v>0</v>
      </c>
      <c r="E121" s="66">
        <v>0</v>
      </c>
      <c r="G121" s="83"/>
      <c r="H121" s="82"/>
      <c r="I121" s="82"/>
      <c r="J121" s="82"/>
    </row>
    <row r="122" spans="1:10" ht="15.6">
      <c r="A122" s="67" t="s">
        <v>310</v>
      </c>
      <c r="B122" s="69" t="s">
        <v>178</v>
      </c>
      <c r="C122" s="67"/>
      <c r="D122" s="68">
        <v>0</v>
      </c>
      <c r="E122" s="68">
        <v>0</v>
      </c>
      <c r="G122" s="84"/>
      <c r="H122" s="82"/>
      <c r="I122" s="82"/>
      <c r="J122" s="82"/>
    </row>
    <row r="123" spans="1:10" ht="15.6">
      <c r="A123" s="67" t="s">
        <v>311</v>
      </c>
      <c r="B123" s="69" t="s">
        <v>89</v>
      </c>
      <c r="C123" s="67" t="s">
        <v>1</v>
      </c>
      <c r="D123" s="68">
        <v>0</v>
      </c>
      <c r="E123" s="68">
        <v>0</v>
      </c>
      <c r="G123" s="84"/>
      <c r="H123" s="82"/>
      <c r="I123" s="82"/>
      <c r="J123" s="82"/>
    </row>
    <row r="124" spans="1:10" ht="15.6">
      <c r="A124" s="48" t="s">
        <v>312</v>
      </c>
      <c r="B124" s="48" t="s">
        <v>90</v>
      </c>
      <c r="C124" s="48" t="s">
        <v>1</v>
      </c>
      <c r="D124" s="66">
        <f>D73+D103</f>
        <v>168926148368</v>
      </c>
      <c r="E124" s="66">
        <f>E73+E103</f>
        <v>263209431997</v>
      </c>
      <c r="G124" s="83"/>
      <c r="H124" s="82"/>
      <c r="I124" s="82"/>
      <c r="J124" s="82"/>
    </row>
    <row r="125" spans="1:10" ht="15.6">
      <c r="A125" s="48" t="s">
        <v>313</v>
      </c>
      <c r="B125" s="48" t="s">
        <v>91</v>
      </c>
      <c r="C125" s="48" t="s">
        <v>1</v>
      </c>
      <c r="D125" s="71">
        <v>0</v>
      </c>
      <c r="E125" s="66">
        <v>0</v>
      </c>
      <c r="G125" s="82"/>
      <c r="H125" s="82"/>
      <c r="I125" s="82"/>
      <c r="J125" s="82"/>
    </row>
    <row r="126" spans="1:10" ht="15.6">
      <c r="A126" s="67" t="s">
        <v>314</v>
      </c>
      <c r="B126" s="67" t="s">
        <v>92</v>
      </c>
      <c r="C126" s="67" t="s">
        <v>1</v>
      </c>
      <c r="D126" s="72">
        <v>0</v>
      </c>
      <c r="E126" s="68">
        <v>0</v>
      </c>
      <c r="G126" s="82"/>
      <c r="H126" s="82"/>
      <c r="I126" s="82"/>
      <c r="J126" s="82"/>
    </row>
    <row r="127" spans="1:10" ht="15.6">
      <c r="A127" s="67" t="s">
        <v>315</v>
      </c>
      <c r="B127" s="67" t="s">
        <v>93</v>
      </c>
      <c r="C127" s="67" t="s">
        <v>1</v>
      </c>
      <c r="D127" s="72">
        <v>0</v>
      </c>
      <c r="E127" s="68">
        <v>0</v>
      </c>
      <c r="G127" s="82"/>
      <c r="H127" s="82"/>
      <c r="I127" s="82"/>
      <c r="J127" s="82"/>
    </row>
    <row r="128" spans="1:10" ht="15.6">
      <c r="A128" s="67" t="s">
        <v>316</v>
      </c>
      <c r="B128" s="67" t="s">
        <v>94</v>
      </c>
      <c r="C128" s="67" t="s">
        <v>1</v>
      </c>
      <c r="D128" s="72">
        <v>0</v>
      </c>
      <c r="E128" s="68">
        <v>0</v>
      </c>
    </row>
    <row r="129" spans="1:7" ht="15.6">
      <c r="A129" s="67" t="s">
        <v>317</v>
      </c>
      <c r="B129" s="67" t="s">
        <v>95</v>
      </c>
      <c r="C129" s="67" t="s">
        <v>1</v>
      </c>
      <c r="D129" s="72">
        <v>0</v>
      </c>
      <c r="E129" s="68">
        <v>0</v>
      </c>
    </row>
    <row r="130" spans="1:7" ht="15.6">
      <c r="A130" s="67" t="s">
        <v>318</v>
      </c>
      <c r="B130" s="67" t="s">
        <v>96</v>
      </c>
      <c r="C130" s="67" t="s">
        <v>1</v>
      </c>
      <c r="D130" s="72">
        <v>0</v>
      </c>
      <c r="E130" s="68">
        <v>0</v>
      </c>
    </row>
    <row r="131" spans="1:7" ht="15.6">
      <c r="A131" s="67" t="s">
        <v>319</v>
      </c>
      <c r="B131" s="67" t="s">
        <v>97</v>
      </c>
      <c r="C131" s="67" t="s">
        <v>1</v>
      </c>
      <c r="D131" s="72">
        <v>0</v>
      </c>
      <c r="E131" s="68">
        <v>0</v>
      </c>
    </row>
    <row r="134" spans="1:7" s="10" customFormat="1" ht="17.25" customHeight="1">
      <c r="A134" s="47"/>
      <c r="B134" s="47"/>
      <c r="C134" s="47"/>
      <c r="D134" s="79" t="s">
        <v>320</v>
      </c>
      <c r="E134" s="79"/>
      <c r="F134" s="15"/>
      <c r="G134" s="16"/>
    </row>
    <row r="135" spans="1:7" s="10" customFormat="1" ht="17.25" customHeight="1">
      <c r="A135" s="47" t="s">
        <v>321</v>
      </c>
      <c r="B135" s="47"/>
      <c r="C135" s="80" t="s">
        <v>322</v>
      </c>
      <c r="D135" s="80"/>
      <c r="E135" s="80"/>
      <c r="F135" s="81"/>
      <c r="G135" s="81"/>
    </row>
  </sheetData>
  <mergeCells count="4">
    <mergeCell ref="A3:E3"/>
    <mergeCell ref="A4:E4"/>
    <mergeCell ref="A5:E5"/>
    <mergeCell ref="C135:E135"/>
  </mergeCells>
  <phoneticPr fontId="1" type="noConversion"/>
  <printOptions horizontalCentered="1"/>
  <pageMargins left="0.5" right="0" top="0.25" bottom="1" header="0.5" footer="0.5"/>
  <pageSetup paperSize="9" orientation="portrait" r:id="rId1"/>
  <headerFooter alignWithMargins="0">
    <oddFooter>&amp;RPage: 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42"/>
  <sheetViews>
    <sheetView topLeftCell="A10" workbookViewId="0">
      <selection activeCell="D37" sqref="D37"/>
    </sheetView>
  </sheetViews>
  <sheetFormatPr defaultColWidth="9.109375" defaultRowHeight="13.5" customHeight="1"/>
  <cols>
    <col min="1" max="1" width="51.88671875" style="10" customWidth="1"/>
    <col min="2" max="2" width="7.109375" style="10" customWidth="1"/>
    <col min="3" max="3" width="18.5546875" style="10" customWidth="1"/>
    <col min="4" max="4" width="18.44140625" style="14" customWidth="1"/>
    <col min="5" max="16384" width="9.109375" style="10"/>
  </cols>
  <sheetData>
    <row r="1" spans="1:5" s="75" customFormat="1" ht="13.2">
      <c r="A1" s="58" t="s">
        <v>200</v>
      </c>
      <c r="B1" s="58"/>
      <c r="C1" s="58"/>
      <c r="D1" s="73"/>
      <c r="E1" s="74"/>
    </row>
    <row r="2" spans="1:5" s="75" customFormat="1" ht="13.2">
      <c r="A2" s="58" t="s">
        <v>201</v>
      </c>
      <c r="B2" s="58"/>
      <c r="C2" s="58"/>
      <c r="D2" s="73"/>
    </row>
    <row r="3" spans="1:5" s="1" customFormat="1" ht="24.75" customHeight="1">
      <c r="A3" s="53" t="s">
        <v>194</v>
      </c>
      <c r="B3" s="53"/>
      <c r="C3" s="53"/>
      <c r="D3" s="53"/>
    </row>
    <row r="4" spans="1:5" s="2" customFormat="1" ht="17.25" customHeight="1">
      <c r="A4" s="54" t="s">
        <v>195</v>
      </c>
      <c r="B4" s="54"/>
      <c r="C4" s="54"/>
      <c r="D4" s="54"/>
    </row>
    <row r="5" spans="1:5" s="1" customFormat="1" ht="22.5" customHeight="1">
      <c r="A5" s="113" t="s">
        <v>203</v>
      </c>
      <c r="B5" s="114"/>
      <c r="C5" s="114"/>
      <c r="D5" s="114"/>
    </row>
    <row r="6" spans="1:5" s="3" customFormat="1" ht="13.5" customHeight="1">
      <c r="A6" s="4"/>
      <c r="B6" s="55"/>
      <c r="C6" s="55"/>
      <c r="D6" s="5"/>
    </row>
    <row r="7" spans="1:5" s="6" customFormat="1" ht="15" customHeight="1">
      <c r="A7" s="7"/>
      <c r="B7" s="8"/>
      <c r="C7" s="9"/>
      <c r="D7" s="17" t="s">
        <v>114</v>
      </c>
    </row>
    <row r="8" spans="1:5" s="6" customFormat="1" ht="27" customHeight="1">
      <c r="A8" s="50" t="s">
        <v>115</v>
      </c>
      <c r="B8" s="51" t="s">
        <v>116</v>
      </c>
      <c r="C8" s="56" t="s">
        <v>143</v>
      </c>
      <c r="D8" s="57"/>
    </row>
    <row r="9" spans="1:5" ht="23.25" customHeight="1">
      <c r="A9" s="50"/>
      <c r="B9" s="52"/>
      <c r="C9" s="38" t="s">
        <v>144</v>
      </c>
      <c r="D9" s="38" t="s">
        <v>145</v>
      </c>
    </row>
    <row r="10" spans="1:5" s="11" customFormat="1" ht="18" customHeight="1">
      <c r="A10" s="18" t="s">
        <v>117</v>
      </c>
      <c r="B10" s="19"/>
      <c r="C10" s="20"/>
      <c r="D10" s="21"/>
    </row>
    <row r="11" spans="1:5" s="11" customFormat="1" ht="15.75" customHeight="1">
      <c r="A11" s="22" t="s">
        <v>118</v>
      </c>
      <c r="B11" s="23" t="s">
        <v>98</v>
      </c>
      <c r="C11" s="31">
        <v>264718511390</v>
      </c>
      <c r="D11" s="31">
        <v>300264866475</v>
      </c>
    </row>
    <row r="12" spans="1:5" s="11" customFormat="1" ht="19.5" customHeight="1">
      <c r="A12" s="22" t="s">
        <v>119</v>
      </c>
      <c r="B12" s="23" t="s">
        <v>99</v>
      </c>
      <c r="C12" s="31">
        <v>-160565905897</v>
      </c>
      <c r="D12" s="31">
        <v>-362839694536</v>
      </c>
    </row>
    <row r="13" spans="1:5" s="11" customFormat="1" ht="18" customHeight="1">
      <c r="A13" s="22" t="s">
        <v>120</v>
      </c>
      <c r="B13" s="23" t="s">
        <v>121</v>
      </c>
      <c r="C13" s="31">
        <v>-2868165000</v>
      </c>
      <c r="D13" s="31">
        <v>-3171450978</v>
      </c>
    </row>
    <row r="14" spans="1:5" s="11" customFormat="1" ht="18" customHeight="1">
      <c r="A14" s="22" t="s">
        <v>122</v>
      </c>
      <c r="B14" s="23" t="s">
        <v>123</v>
      </c>
      <c r="C14" s="31">
        <v>-3201607404</v>
      </c>
      <c r="D14" s="31">
        <v>-1857109386</v>
      </c>
    </row>
    <row r="15" spans="1:5" s="11" customFormat="1" ht="18" customHeight="1">
      <c r="A15" s="39" t="s">
        <v>146</v>
      </c>
      <c r="B15" s="40" t="s">
        <v>147</v>
      </c>
      <c r="C15" s="31">
        <v>-2045521569</v>
      </c>
      <c r="D15" s="31">
        <v>-3357940501</v>
      </c>
    </row>
    <row r="16" spans="1:5" s="11" customFormat="1" ht="18" customHeight="1">
      <c r="A16" s="22" t="s">
        <v>124</v>
      </c>
      <c r="B16" s="23" t="s">
        <v>125</v>
      </c>
      <c r="C16" s="31">
        <v>2676341406</v>
      </c>
      <c r="D16" s="31">
        <v>1026812941</v>
      </c>
    </row>
    <row r="17" spans="1:4" s="11" customFormat="1" ht="18" customHeight="1">
      <c r="A17" s="22" t="s">
        <v>126</v>
      </c>
      <c r="B17" s="23" t="s">
        <v>127</v>
      </c>
      <c r="C17" s="31">
        <v>-15884123121</v>
      </c>
      <c r="D17" s="31">
        <v>-45641565226</v>
      </c>
    </row>
    <row r="18" spans="1:4" s="12" customFormat="1" ht="18.75" customHeight="1">
      <c r="A18" s="24" t="s">
        <v>128</v>
      </c>
      <c r="B18" s="25">
        <v>20</v>
      </c>
      <c r="C18" s="32">
        <f>SUM(C11:C17)</f>
        <v>82829529805</v>
      </c>
      <c r="D18" s="32">
        <v>-115576081211</v>
      </c>
    </row>
    <row r="19" spans="1:4" s="11" customFormat="1" ht="18" customHeight="1">
      <c r="A19" s="26" t="s">
        <v>129</v>
      </c>
      <c r="B19" s="27"/>
      <c r="C19" s="33"/>
      <c r="D19" s="33"/>
    </row>
    <row r="20" spans="1:4" s="11" customFormat="1" ht="37.5" customHeight="1">
      <c r="A20" s="22" t="s">
        <v>130</v>
      </c>
      <c r="B20" s="27">
        <v>21</v>
      </c>
      <c r="C20" s="31">
        <v>-1999975455</v>
      </c>
      <c r="D20" s="31">
        <v>-7793000</v>
      </c>
    </row>
    <row r="21" spans="1:4" s="11" customFormat="1" ht="37.5" customHeight="1">
      <c r="A21" s="45" t="s">
        <v>179</v>
      </c>
      <c r="B21" s="27">
        <v>22</v>
      </c>
      <c r="C21" s="31"/>
      <c r="D21" s="31">
        <v>0</v>
      </c>
    </row>
    <row r="22" spans="1:4" s="11" customFormat="1" ht="18" customHeight="1">
      <c r="A22" s="22" t="s">
        <v>131</v>
      </c>
      <c r="B22" s="27">
        <v>23</v>
      </c>
      <c r="C22" s="31">
        <v>0</v>
      </c>
      <c r="D22" s="31">
        <v>-12000000000</v>
      </c>
    </row>
    <row r="23" spans="1:4" s="11" customFormat="1" ht="33" customHeight="1">
      <c r="A23" s="22" t="s">
        <v>132</v>
      </c>
      <c r="B23" s="27">
        <v>24</v>
      </c>
      <c r="C23" s="31" t="s">
        <v>199</v>
      </c>
      <c r="D23" s="31">
        <v>75850000000</v>
      </c>
    </row>
    <row r="24" spans="1:4" s="11" customFormat="1" ht="18" customHeight="1">
      <c r="A24" s="22" t="s">
        <v>133</v>
      </c>
      <c r="B24" s="27">
        <v>25</v>
      </c>
      <c r="C24" s="31">
        <v>0</v>
      </c>
      <c r="D24" s="31">
        <v>0</v>
      </c>
    </row>
    <row r="25" spans="1:4" s="11" customFormat="1" ht="18" customHeight="1">
      <c r="A25" s="22" t="s">
        <v>134</v>
      </c>
      <c r="B25" s="27">
        <v>26</v>
      </c>
      <c r="C25" s="31">
        <v>0</v>
      </c>
      <c r="D25" s="31">
        <v>0</v>
      </c>
    </row>
    <row r="26" spans="1:4" s="11" customFormat="1" ht="19.5" customHeight="1">
      <c r="A26" s="22" t="s">
        <v>135</v>
      </c>
      <c r="B26" s="27">
        <v>27</v>
      </c>
      <c r="C26" s="31" t="s">
        <v>199</v>
      </c>
      <c r="D26" s="31">
        <v>269245706</v>
      </c>
    </row>
    <row r="27" spans="1:4" s="12" customFormat="1" ht="21" customHeight="1">
      <c r="A27" s="24" t="s">
        <v>136</v>
      </c>
      <c r="B27" s="25">
        <v>30</v>
      </c>
      <c r="C27" s="44">
        <f>SUM(C19:C26)</f>
        <v>-1999975455</v>
      </c>
      <c r="D27" s="44">
        <v>64111452706</v>
      </c>
    </row>
    <row r="28" spans="1:4" s="11" customFormat="1" ht="18" customHeight="1">
      <c r="A28" s="26" t="s">
        <v>137</v>
      </c>
      <c r="B28" s="27"/>
      <c r="C28" s="37"/>
      <c r="D28" s="37"/>
    </row>
    <row r="29" spans="1:4" s="11" customFormat="1" ht="28.2">
      <c r="A29" s="46" t="s">
        <v>180</v>
      </c>
      <c r="B29" s="27">
        <v>31</v>
      </c>
      <c r="C29" s="31"/>
      <c r="D29" s="31">
        <v>0</v>
      </c>
    </row>
    <row r="30" spans="1:4" s="11" customFormat="1" ht="31.5" customHeight="1">
      <c r="A30" s="45" t="s">
        <v>181</v>
      </c>
      <c r="B30" s="27">
        <v>32</v>
      </c>
      <c r="C30" s="31"/>
      <c r="D30" s="31">
        <v>0</v>
      </c>
    </row>
    <row r="31" spans="1:4" s="11" customFormat="1" ht="18" customHeight="1">
      <c r="A31" s="22" t="s">
        <v>182</v>
      </c>
      <c r="B31" s="27">
        <v>33</v>
      </c>
      <c r="C31" s="31">
        <v>104064339007</v>
      </c>
      <c r="D31" s="31">
        <v>294643613957</v>
      </c>
    </row>
    <row r="32" spans="1:4" s="11" customFormat="1" ht="18" customHeight="1">
      <c r="A32" s="22" t="s">
        <v>183</v>
      </c>
      <c r="B32" s="27">
        <v>34</v>
      </c>
      <c r="C32" s="31">
        <v>-194666525547</v>
      </c>
      <c r="D32" s="31">
        <v>-241356928253</v>
      </c>
    </row>
    <row r="33" spans="1:4" s="11" customFormat="1" ht="18" customHeight="1">
      <c r="A33" s="22" t="s">
        <v>184</v>
      </c>
      <c r="B33" s="27">
        <v>35</v>
      </c>
      <c r="C33" s="36">
        <v>0</v>
      </c>
      <c r="D33" s="36">
        <v>0</v>
      </c>
    </row>
    <row r="34" spans="1:4" s="11" customFormat="1" ht="18" customHeight="1">
      <c r="A34" s="39" t="s">
        <v>148</v>
      </c>
      <c r="B34" s="42">
        <v>36</v>
      </c>
      <c r="C34" s="43">
        <v>-6714588000</v>
      </c>
      <c r="D34" s="43">
        <v>-10323060000</v>
      </c>
    </row>
    <row r="35" spans="1:4" s="12" customFormat="1" ht="18" customHeight="1">
      <c r="A35" s="24" t="s">
        <v>138</v>
      </c>
      <c r="B35" s="25">
        <v>40</v>
      </c>
      <c r="C35" s="34">
        <f>SUM(C29:C34)</f>
        <v>-97316774540</v>
      </c>
      <c r="D35" s="34">
        <v>42963625704</v>
      </c>
    </row>
    <row r="36" spans="1:4" s="11" customFormat="1" ht="18" customHeight="1">
      <c r="A36" s="26" t="s">
        <v>139</v>
      </c>
      <c r="B36" s="28">
        <v>50</v>
      </c>
      <c r="C36" s="32">
        <f>C18+C27+C35</f>
        <v>-16487220190</v>
      </c>
      <c r="D36" s="32">
        <v>-8501002801</v>
      </c>
    </row>
    <row r="37" spans="1:4" s="11" customFormat="1" ht="18" customHeight="1">
      <c r="A37" s="26" t="s">
        <v>140</v>
      </c>
      <c r="B37" s="28">
        <v>60</v>
      </c>
      <c r="C37" s="35">
        <v>42707830479</v>
      </c>
      <c r="D37" s="35">
        <v>12825106880</v>
      </c>
    </row>
    <row r="38" spans="1:4" s="11" customFormat="1" ht="20.25" customHeight="1">
      <c r="A38" s="22" t="s">
        <v>141</v>
      </c>
      <c r="B38" s="27">
        <v>61</v>
      </c>
      <c r="C38" s="31">
        <v>0</v>
      </c>
      <c r="D38" s="31">
        <v>0</v>
      </c>
    </row>
    <row r="39" spans="1:4" s="11" customFormat="1" ht="18" customHeight="1">
      <c r="A39" s="29" t="s">
        <v>142</v>
      </c>
      <c r="B39" s="30">
        <v>70</v>
      </c>
      <c r="C39" s="41">
        <f>C36+C37+C38</f>
        <v>26220610289</v>
      </c>
      <c r="D39" s="41">
        <v>4324104079</v>
      </c>
    </row>
    <row r="40" spans="1:4" ht="13.5" customHeight="1">
      <c r="C40" s="13"/>
    </row>
    <row r="41" spans="1:4" ht="17.25" customHeight="1">
      <c r="A41" s="47"/>
      <c r="B41" s="47"/>
      <c r="C41" s="79" t="s">
        <v>320</v>
      </c>
      <c r="D41" s="16"/>
    </row>
    <row r="42" spans="1:4" ht="17.25" customHeight="1">
      <c r="A42" s="47" t="s">
        <v>196</v>
      </c>
      <c r="B42" s="81" t="s">
        <v>330</v>
      </c>
      <c r="C42" s="81"/>
      <c r="D42" s="81"/>
    </row>
  </sheetData>
  <mergeCells count="7">
    <mergeCell ref="A8:A9"/>
    <mergeCell ref="B8:B9"/>
    <mergeCell ref="A3:D3"/>
    <mergeCell ref="A4:D4"/>
    <mergeCell ref="A5:D5"/>
    <mergeCell ref="B6:C6"/>
    <mergeCell ref="C8:D8"/>
  </mergeCells>
  <phoneticPr fontId="1" type="noConversion"/>
  <pageMargins left="0.47" right="0.25" top="0.32" bottom="0.27" header="0.17" footer="0.17"/>
  <pageSetup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BCKQ</vt:lpstr>
      <vt:lpstr>BCĐKT</vt:lpstr>
      <vt:lpstr>LCTT</vt:lpstr>
      <vt:lpstr>BCĐKT!Print_Titles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2015-07-17T04:21:14Z</cp:lastPrinted>
  <dcterms:created xsi:type="dcterms:W3CDTF">2010-07-24T08:20:47Z</dcterms:created>
  <dcterms:modified xsi:type="dcterms:W3CDTF">2015-07-18T03:54:52Z</dcterms:modified>
</cp:coreProperties>
</file>

<file path=package/services/digital-signature/_rels/origin.psdsor.rels>&#65279;<?xml version="1.0" encoding="utf-8"?><Relationships xmlns="http://schemas.openxmlformats.org/package/2006/relationships"><Relationship Type="http://schemas.openxmlformats.org/package/2006/relationships/digital-signature/signature" Target="/package/services/digital-signature/xml-signature/50e6005c8578400e868c747d21e646bb.psdsxs" Id="R096242efe9d148c3" /></Relationships>
</file>