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320" yWindow="-240" windowWidth="9315" windowHeight="7650"/>
  </bookViews>
  <sheets>
    <sheet name="CĐKT LT" sheetId="6" r:id="rId1"/>
    <sheet name="BC HĐKD" sheetId="2" r:id="rId2"/>
    <sheet name="LCGT" sheetId="4" r:id="rId3"/>
  </sheets>
  <externalReferences>
    <externalReference r:id="rId4"/>
  </externalReferences>
  <definedNames>
    <definedName name="Code">[1]CDPS!$B$10:$B$235</definedName>
    <definedName name="NGCUOI">[1]Main!$E$10</definedName>
    <definedName name="SDCCK">[1]CDPS!$J$10:$J$235</definedName>
    <definedName name="SDCDK">[1]CDPS!$F$10:$F$235</definedName>
    <definedName name="SDNCK">[1]CDPS!$I$10:$I$235</definedName>
    <definedName name="SDNDK">[1]CDPS!$E$10:$E$235</definedName>
    <definedName name="TCO">[1]phatsinh!$G$5:$G$117</definedName>
    <definedName name="TIEN">[1]phatsinh!$R$5:$R$117</definedName>
    <definedName name="TNO">[1]phatsinh!$F$5:$F$117</definedName>
  </definedNames>
  <calcPr calcId="125725"/>
</workbook>
</file>

<file path=xl/calcChain.xml><?xml version="1.0" encoding="utf-8"?>
<calcChain xmlns="http://schemas.openxmlformats.org/spreadsheetml/2006/main">
  <c r="F53" i="4"/>
  <c r="G29" i="2"/>
  <c r="H62" i="6"/>
  <c r="F10" i="2"/>
  <c r="H21" l="1"/>
  <c r="H12"/>
  <c r="H18" s="1"/>
  <c r="H22" s="1"/>
  <c r="H25" s="1"/>
  <c r="F21"/>
  <c r="F47" i="4"/>
  <c r="I44" i="6" l="1"/>
  <c r="H53"/>
  <c r="H15" l="1"/>
  <c r="H38"/>
  <c r="H68"/>
  <c r="E23" i="4"/>
  <c r="H31" i="6" l="1"/>
  <c r="H59"/>
  <c r="H47"/>
  <c r="G47" i="4"/>
  <c r="G39"/>
  <c r="G20"/>
  <c r="G30" s="1"/>
  <c r="I21" i="2"/>
  <c r="I10"/>
  <c r="I12" s="1"/>
  <c r="I18" s="1"/>
  <c r="G15"/>
  <c r="I22" l="1"/>
  <c r="I25" s="1"/>
  <c r="H46" i="6"/>
  <c r="G48" i="4"/>
  <c r="G51" s="1"/>
  <c r="I106" i="6"/>
  <c r="E47" i="4" l="1"/>
  <c r="E39"/>
  <c r="E20"/>
  <c r="E30" s="1"/>
  <c r="I91" i="6"/>
  <c r="I76" s="1"/>
  <c r="I21"/>
  <c r="I20"/>
  <c r="I25"/>
  <c r="E48" i="4" l="1"/>
  <c r="E51" s="1"/>
  <c r="I12" i="6" l="1"/>
  <c r="D47" i="4"/>
  <c r="H90" i="6"/>
  <c r="G21" i="2" l="1"/>
  <c r="G10"/>
  <c r="G12" s="1"/>
  <c r="G18" s="1"/>
  <c r="H37" i="6"/>
  <c r="H12"/>
  <c r="I31"/>
  <c r="I62"/>
  <c r="I118"/>
  <c r="I115"/>
  <c r="I90"/>
  <c r="I75"/>
  <c r="I68"/>
  <c r="I38"/>
  <c r="I59"/>
  <c r="I53"/>
  <c r="I47"/>
  <c r="I19"/>
  <c r="I15"/>
  <c r="I29"/>
  <c r="I28" s="1"/>
  <c r="H19" l="1"/>
  <c r="F12" i="2"/>
  <c r="F18" s="1"/>
  <c r="F22" s="1"/>
  <c r="I74" i="6"/>
  <c r="I105"/>
  <c r="I104" s="1"/>
  <c r="G22" i="2"/>
  <c r="G25" s="1"/>
  <c r="I46" i="6"/>
  <c r="I37" s="1"/>
  <c r="I11"/>
  <c r="D39" i="4" l="1"/>
  <c r="F39"/>
  <c r="I125" i="6"/>
  <c r="H28"/>
  <c r="I73"/>
  <c r="H11" l="1"/>
  <c r="H73" s="1"/>
  <c r="F20" i="4"/>
  <c r="D20" l="1"/>
  <c r="F25" i="2" l="1"/>
  <c r="H75" i="6" l="1"/>
  <c r="H74" s="1"/>
  <c r="H105" l="1"/>
  <c r="F30" i="4"/>
  <c r="F48" s="1"/>
  <c r="F51" s="1"/>
  <c r="D30"/>
  <c r="D48" s="1"/>
  <c r="D51" s="1"/>
  <c r="H104" i="6" l="1"/>
  <c r="H125"/>
</calcChain>
</file>

<file path=xl/comments1.xml><?xml version="1.0" encoding="utf-8"?>
<comments xmlns="http://schemas.openxmlformats.org/spreadsheetml/2006/main">
  <authors>
    <author>KTD</author>
  </authors>
  <commentList>
    <comment ref="H78" authorId="0">
      <text>
        <r>
          <rPr>
            <b/>
            <sz val="8"/>
            <color indexed="81"/>
            <rFont val="Tahoma"/>
            <charset val="1"/>
          </rPr>
          <t>KTD:</t>
        </r>
        <r>
          <rPr>
            <sz val="8"/>
            <color indexed="81"/>
            <rFont val="Tahoma"/>
            <charset val="1"/>
          </rPr>
          <t xml:space="preserve">
thue TNDN quí 1 là 1.096.063.892đ</t>
        </r>
      </text>
    </comment>
  </commentList>
</comments>
</file>

<file path=xl/sharedStrings.xml><?xml version="1.0" encoding="utf-8"?>
<sst xmlns="http://schemas.openxmlformats.org/spreadsheetml/2006/main" count="301" uniqueCount="262">
  <si>
    <t>BẢNG CÂN ĐỐI KẾ TOÁN</t>
  </si>
  <si>
    <t>Mã số</t>
  </si>
  <si>
    <t>Thuyết minh</t>
  </si>
  <si>
    <t xml:space="preserve">TÀI SẢN </t>
  </si>
  <si>
    <t>Mã 
số</t>
  </si>
  <si>
    <t>Thuyết
minh</t>
  </si>
  <si>
    <t>I. Tiền và các khoản tương đương tiền</t>
  </si>
  <si>
    <t>1. Tiền</t>
  </si>
  <si>
    <t>2. Các khoản tương đương tiền</t>
  </si>
  <si>
    <t>3. Phải thu nội bộ ngắn hạn</t>
  </si>
  <si>
    <t>4. Phải thu theo tiến độ kế hoạch hợp đồng xây dựng</t>
  </si>
  <si>
    <t>IV. Hàng tồn kho</t>
  </si>
  <si>
    <t>1. Hàng tồn kho</t>
  </si>
  <si>
    <t>2. Dự phòng giảm giá hàng tồn kho (*)</t>
  </si>
  <si>
    <t>V. Tài sản ngắn hạn khác</t>
  </si>
  <si>
    <t>1. Chi phí trả trước ngắn hạn</t>
  </si>
  <si>
    <t>2. Thuế GTGT được khấu trừ</t>
  </si>
  <si>
    <t>3. Thuế và các khoản khác phải thu Nhà nước</t>
  </si>
  <si>
    <t>4. Tài sản ngắn hạn khác</t>
  </si>
  <si>
    <t>I. Các khoản phải thu dài hạn</t>
  </si>
  <si>
    <t>1. Phải thu dài hạn của khách hàng</t>
  </si>
  <si>
    <t>5. Dự phòng phải thu dài hạn khó đòi (*)</t>
  </si>
  <si>
    <t>II. Tài sản cố định</t>
  </si>
  <si>
    <t>1. Tài sản cố định hữu hình</t>
  </si>
  <si>
    <t xml:space="preserve">    - Nguyên giá</t>
  </si>
  <si>
    <t xml:space="preserve">    - Giá trị hao mòn luỹ kế (*)</t>
  </si>
  <si>
    <t>2. Tài sản cố định thuê tài chính</t>
  </si>
  <si>
    <t>3. Tài sản cố định vô hình</t>
  </si>
  <si>
    <t>III. Bất động sản sản đầu tư</t>
  </si>
  <si>
    <t>1. Đầu tư vào công ty con</t>
  </si>
  <si>
    <t>4. Dự phòng giảm giá đầu tư tài chính dài hạn (*)</t>
  </si>
  <si>
    <t>1. Chí phí trả trước dài hạn</t>
  </si>
  <si>
    <t xml:space="preserve">2. Tài sản thuế thu nhập hoãn lại </t>
  </si>
  <si>
    <t>I. Nợ ngắn hạn</t>
  </si>
  <si>
    <t>II. Nợ dài hạn</t>
  </si>
  <si>
    <t>I. Vốn chủ sở hữu</t>
  </si>
  <si>
    <t>1. Vốn đầu tư của chủ sở hữu</t>
  </si>
  <si>
    <t>2. Thặng dư vốn cổ phần</t>
  </si>
  <si>
    <t>II. Nguồn kinh phí và quỹ khác</t>
  </si>
  <si>
    <t>Chỉ tiêu</t>
  </si>
  <si>
    <t>Người lập biểu</t>
  </si>
  <si>
    <t>Kế toán trưởng</t>
  </si>
  <si>
    <t>Giám đốc</t>
  </si>
  <si>
    <t>(Ký, họ tên)</t>
  </si>
  <si>
    <t>(Ký, họ tên, đóng dấu)</t>
  </si>
  <si>
    <t>A- TÀI SẢN NGẮN HẠN</t>
  </si>
  <si>
    <t>II. Đầu tư tài chính ngắn hạn</t>
  </si>
  <si>
    <t>1. Chứng khoán kinh doanh</t>
  </si>
  <si>
    <t xml:space="preserve">2. Dự phòng giảm giá chứng khoán kinh doanh (*) </t>
  </si>
  <si>
    <t>3. Đầu tư nắm giữ đến ngày đáo hạn</t>
  </si>
  <si>
    <t>III. Các khoản phải thu ngắn hạn</t>
  </si>
  <si>
    <t xml:space="preserve">1. Phải thu ngắn hạn của khách hàng </t>
  </si>
  <si>
    <t>2. Trả trước cho người bán ngắn hạn</t>
  </si>
  <si>
    <t>5. Phải thu về cho vay ngắn hạn</t>
  </si>
  <si>
    <t>6. Phải thu ngắn hạn khác</t>
  </si>
  <si>
    <t>7. Dự phòng phải thu ngắn hạn khó đòi (*)</t>
  </si>
  <si>
    <t>8. Tài sản thiếu chờ xử lý</t>
  </si>
  <si>
    <t>4. Giao dịch mua bán lại trái phiếu Chính phủ</t>
  </si>
  <si>
    <t>B- TÀI SẢN DÀI HẠN</t>
  </si>
  <si>
    <t>2. Trả trước cho người bán dài hạn</t>
  </si>
  <si>
    <t>3. Vốn kinh doanh ở đơn vị trực thuộc</t>
  </si>
  <si>
    <t>4. Phải thu nội bộ dài hạn</t>
  </si>
  <si>
    <t>5. Phải thu về cho vay dài hạn</t>
  </si>
  <si>
    <t>6. Phải thu dài hạn khác</t>
  </si>
  <si>
    <t xml:space="preserve">IV. Tài sản dở dang dài hạn </t>
  </si>
  <si>
    <t xml:space="preserve"> 1. Chi phí sản xuất, kinh doanh dở dang dài hạn </t>
  </si>
  <si>
    <t>2. Chi phí xây dựng cơ bản dở dang</t>
  </si>
  <si>
    <t>V. Đầu tư tài chính dài hạn</t>
  </si>
  <si>
    <t>2. Đầu tư vào công ty liên doanh, liên kết</t>
  </si>
  <si>
    <t>3. Đầu tư góp vốn vào các đơn vị khác</t>
  </si>
  <si>
    <t>5. Đầu tư nắm giữ đến ngày đáo hạn</t>
  </si>
  <si>
    <t>VI. Tài sản dài hạn khác</t>
  </si>
  <si>
    <t>3. Thiết bị, vật tư, phụ tùng thay thế dài hạn</t>
  </si>
  <si>
    <t>4. Tài sản dài hạn khác</t>
  </si>
  <si>
    <t>C- NỢ PHẢI TRẢ</t>
  </si>
  <si>
    <t>1. Phải trả người bán ngắn hạn</t>
  </si>
  <si>
    <t>2. Người mua trả tiền trước ngắn hạn</t>
  </si>
  <si>
    <t>3. Thuế và các khoản phải nộp Nhà nước</t>
  </si>
  <si>
    <t>4. Phải trả người lao động</t>
  </si>
  <si>
    <t>5. Chi phí phải trả ngắn hạn</t>
  </si>
  <si>
    <t>6. Phải trả nội bộ ngắn hạn</t>
  </si>
  <si>
    <t>7. Phải trả theo tiến độ kế hoạch hợp đồng xây dựng</t>
  </si>
  <si>
    <t xml:space="preserve">8. Doanh thu chưa thực hiện ngắn hạn </t>
  </si>
  <si>
    <t>9. Phải trả ngắn hạn khác</t>
  </si>
  <si>
    <t>10. Vay và nợ thuê tài chính ngắn hạn</t>
  </si>
  <si>
    <t xml:space="preserve">11. Dự phòng phải trả ngắn hạn </t>
  </si>
  <si>
    <t xml:space="preserve">12. Quỹ khen thưởng, phúc lợi </t>
  </si>
  <si>
    <t>13. Quỹ bình ổn giá</t>
  </si>
  <si>
    <t>14. Giao dịch mua bán lại trái phiếu Chính phủ</t>
  </si>
  <si>
    <t>1. Phải trả người bán dài hạn</t>
  </si>
  <si>
    <t>2. Người mua trả tiền trước dài hạn</t>
  </si>
  <si>
    <t>3. Chi phí phải trả dài hạn</t>
  </si>
  <si>
    <t>4. Phải trả nội bộ về vốn kinh doanh</t>
  </si>
  <si>
    <t>5. Phải trả nội bộ dài hạn</t>
  </si>
  <si>
    <t xml:space="preserve">6. Doanh thu chưa thực hiện dài hạn </t>
  </si>
  <si>
    <t>7. Phải trả dài hạn khác</t>
  </si>
  <si>
    <t xml:space="preserve">8. Vay và nợ thuê tài chính dài hạn </t>
  </si>
  <si>
    <t>9. Trái phiếu chuyển đổi</t>
  </si>
  <si>
    <t>10. Cổ phiếu ưu đãi</t>
  </si>
  <si>
    <t xml:space="preserve">11. Thuế thu nhập hoãn lại phải trả </t>
  </si>
  <si>
    <t xml:space="preserve">12. Dự phòng phải trả dài hạn </t>
  </si>
  <si>
    <t>13. Quỹ phát triển khoa học và công nghệ</t>
  </si>
  <si>
    <t>D - VỐN CHỦ SỞ HỮU</t>
  </si>
  <si>
    <t xml:space="preserve"> - Cổ phiếu phổ thông có quyền biểu quyết</t>
  </si>
  <si>
    <t>- Cổ phiếu ưu đãi</t>
  </si>
  <si>
    <t>3. Quyền chọn chuyển đổi trái phiếu</t>
  </si>
  <si>
    <t xml:space="preserve">4. Vốn khác của chủ sở hữu </t>
  </si>
  <si>
    <t>5. Cổ phiếu quỹ (*)</t>
  </si>
  <si>
    <t>6. Chênh lệch đánh giá lại tài sản</t>
  </si>
  <si>
    <t>7. Chênh lệch tỷ giá hối đoái</t>
  </si>
  <si>
    <t>8. Quỹ đầu tư phát triển</t>
  </si>
  <si>
    <t>9. Quỹ hỗ trợ sắp xếp doanh nghiệp</t>
  </si>
  <si>
    <t>10. Quỹ khác thuộc vốn chủ sở hữu</t>
  </si>
  <si>
    <t>11. Lợi nhuận sau thuế chưa phân phối</t>
  </si>
  <si>
    <t xml:space="preserve">     - LNST chưa phân phối lũy kế đến cuối kỳ trước</t>
  </si>
  <si>
    <t xml:space="preserve">     - LNST chưa phân phối kỳ này</t>
  </si>
  <si>
    <t>12. Nguồn vốn đầu tư XDCB</t>
  </si>
  <si>
    <t>421a</t>
  </si>
  <si>
    <t>421b</t>
  </si>
  <si>
    <t>1. Nguồn kinh phí</t>
  </si>
  <si>
    <t>2. Nguồn kinh phí đã hình thành TSCĐ</t>
  </si>
  <si>
    <t>- Số chứng chỉ hành nghề;</t>
  </si>
  <si>
    <t>- Đơn vị cung cấp dịch vụ kế toán</t>
  </si>
  <si>
    <t>TỔNG CỘNG NGUỒN VỐN (440 = 300 + 400)</t>
  </si>
  <si>
    <t>BÁO CÁO KẾT QUẢ HOẠT ĐỘNG KINH DOANH</t>
  </si>
  <si>
    <t>CHỈ TIÊU</t>
  </si>
  <si>
    <t>1. Doanh thu bán hàng và cung cấp dịch vụ</t>
  </si>
  <si>
    <t>01</t>
  </si>
  <si>
    <t>2. Các khoản giảm trừ doanh thu</t>
  </si>
  <si>
    <t>02</t>
  </si>
  <si>
    <t>10</t>
  </si>
  <si>
    <t>4. Giá vốn hàng bán</t>
  </si>
  <si>
    <t>11</t>
  </si>
  <si>
    <t>20</t>
  </si>
  <si>
    <t>6. Doanh thu hoạt động tài chính</t>
  </si>
  <si>
    <t>21</t>
  </si>
  <si>
    <t>7. Chi phí tài chính</t>
  </si>
  <si>
    <t>22</t>
  </si>
  <si>
    <t>23</t>
  </si>
  <si>
    <t>8. Chi phí bán hàng</t>
  </si>
  <si>
    <t>24</t>
  </si>
  <si>
    <t>9. Chi phí quản lý doanh nghiệp</t>
  </si>
  <si>
    <t>25</t>
  </si>
  <si>
    <t>30</t>
  </si>
  <si>
    <t>11. Thu nhập khác</t>
  </si>
  <si>
    <t>31</t>
  </si>
  <si>
    <t>12. Chi phí khác</t>
  </si>
  <si>
    <t>32</t>
  </si>
  <si>
    <t>13. Lợi nhuận khác (40=31-32)</t>
  </si>
  <si>
    <t>40</t>
  </si>
  <si>
    <t>14. Tổng lợi nhuận kế toán trước thuế (50=30+40)</t>
  </si>
  <si>
    <t>50</t>
  </si>
  <si>
    <t>15. Chi phí thuế TNDN hiện hành</t>
  </si>
  <si>
    <t>51</t>
  </si>
  <si>
    <t>16. Chi phí thuế TNDN hoãn lại</t>
  </si>
  <si>
    <t>52</t>
  </si>
  <si>
    <t>17. Lợi nhuận sau thuế thu nhập doanh nghiệp
     (60=50-51-52)</t>
  </si>
  <si>
    <t>60</t>
  </si>
  <si>
    <t>18. Lãi cơ bản trên cổ phiếu (*)</t>
  </si>
  <si>
    <t>70</t>
  </si>
  <si>
    <t>19. Lãi suy giảm trên cổ phiếu (*)</t>
  </si>
  <si>
    <t>71</t>
  </si>
  <si>
    <t>26</t>
  </si>
  <si>
    <t xml:space="preserve">(*) Chỉ áp dụng tại công ty cổ phần      </t>
  </si>
  <si>
    <t xml:space="preserve">       Mẫu số B 03 – DN
      (Ban hành theo Thông tư số 200/2014/TT-BTC
          Ngày 22/12/2014 của Bộ Tài chính)</t>
  </si>
  <si>
    <t>BÁO CÁO LƯU CHUYỂN TIỀN TỆ</t>
  </si>
  <si>
    <t>3</t>
  </si>
  <si>
    <t>I. Lưu chuyển tiền từ hoạt động kinh doanh</t>
  </si>
  <si>
    <t>03</t>
  </si>
  <si>
    <t>04</t>
  </si>
  <si>
    <t>05</t>
  </si>
  <si>
    <t>06</t>
  </si>
  <si>
    <t>07</t>
  </si>
  <si>
    <t>Lưu chuyển tiền thuần từ hoạt động kinh doanh</t>
  </si>
  <si>
    <t>II. Lưu chuyển tiền thuần từ hoạt động đầu tư</t>
  </si>
  <si>
    <t>1. Tiền chi để mua sắm, xây dựng TSCĐ và các tài sản dài hạn khác</t>
  </si>
  <si>
    <t>2. Tiền thu từ thanh lý, nhượng bán TSCĐ và các tài sản dài hạn khác</t>
  </si>
  <si>
    <t>3. Tiền chi cho vay, mua các công cụ nợ của đơn vị khác</t>
  </si>
  <si>
    <t>5. Tiền chi đầu tư góp vốn vào đơn vị khác</t>
  </si>
  <si>
    <t>6. Tiền thu hồi đầu tư góp vốn vào đơn vị khác</t>
  </si>
  <si>
    <t>7. Tiền thu lãi cho vay, cổ tức và lợi nhuận được chia</t>
  </si>
  <si>
    <t>27</t>
  </si>
  <si>
    <t>Lưu chuyển tiền thuần từ hoạt động đầu tư</t>
  </si>
  <si>
    <t>III. Lưu chuyển tiền từ hoạt động tài chính</t>
  </si>
  <si>
    <t>33</t>
  </si>
  <si>
    <t>34</t>
  </si>
  <si>
    <t>35</t>
  </si>
  <si>
    <t>6. Cổ tức, lợi nhuận đã trả cho chủ sở hữu</t>
  </si>
  <si>
    <t>36</t>
  </si>
  <si>
    <t>Lưu chuyển tiền thuần từ hoạt động tài chính</t>
  </si>
  <si>
    <t>Lưu chuyển tiền thuần trong kỳ (50=20+30+40)</t>
  </si>
  <si>
    <t>Tiền và tương đương tiền đầu kỳ</t>
  </si>
  <si>
    <t>Ảnh hưởng của thay đổi tỷ giá hối đoái quy đổi ngoại tệ</t>
  </si>
  <si>
    <t>61</t>
  </si>
  <si>
    <t>Tiền và tương đương tiền cuối kỳ (70=50+60+61)</t>
  </si>
  <si>
    <t>3. Tiền thu từ đi vay</t>
  </si>
  <si>
    <t>4. Tiền trả nợ gốc vay</t>
  </si>
  <si>
    <t>5. Tiền trả nợ gốc thuê tài chính</t>
  </si>
  <si>
    <t>1. Lợi nhuận trước thuế</t>
  </si>
  <si>
    <t>2. Điều chỉnh cho các khoản</t>
  </si>
  <si>
    <t xml:space="preserve"> - Các khoản dự phòng</t>
  </si>
  <si>
    <t xml:space="preserve"> - Lãi, lỗ từ hoạt động đầu tư</t>
  </si>
  <si>
    <t xml:space="preserve"> - Chi phí lãi vay</t>
  </si>
  <si>
    <t>08</t>
  </si>
  <si>
    <t>09</t>
  </si>
  <si>
    <t xml:space="preserve"> - Tăng giảm chi phí trả trước</t>
  </si>
  <si>
    <t>12</t>
  </si>
  <si>
    <t xml:space="preserve"> - Tiền lãi vay đã trả</t>
  </si>
  <si>
    <t>13</t>
  </si>
  <si>
    <t xml:space="preserve"> - Thuế thu nhập doanh nghiệp đã nộp</t>
  </si>
  <si>
    <t>15</t>
  </si>
  <si>
    <t xml:space="preserve"> - Tiền chi khác từ hoạt động kinh doanh</t>
  </si>
  <si>
    <t>16</t>
  </si>
  <si>
    <t>(Theo phương pháp gián tiếp) (*)</t>
  </si>
  <si>
    <t xml:space="preserve"> - Khấu hao TSCĐ và BĐSĐT</t>
  </si>
  <si>
    <t xml:space="preserve"> - Lãi, lỗ chênh lệch tỷ giá hối đoái do đánh giá lại các 
khoản mục tiền tệ có gốc ngoại tệ</t>
  </si>
  <si>
    <t xml:space="preserve"> - Các khoản điều chỉnh khác </t>
  </si>
  <si>
    <t xml:space="preserve"> - Tăng, giảm các khoản phải thu</t>
  </si>
  <si>
    <t xml:space="preserve"> - Tăng, giảm hàng tồn kho</t>
  </si>
  <si>
    <t xml:space="preserve"> - Tăng, giảm chứng khoán kinh doanh</t>
  </si>
  <si>
    <t>17</t>
  </si>
  <si>
    <t xml:space="preserve"> - Tiền thu khác từ hoạt động kinh doanh</t>
  </si>
  <si>
    <t>2. Tiền trả lại vốn góp của các chủ sở hữu, mua lại cổ phiếu của doanh nghiệp đã phát hành</t>
  </si>
  <si>
    <t xml:space="preserve"> - Số chứng chỉ hành nghề;</t>
  </si>
  <si>
    <t xml:space="preserve"> - Đơn vị cung cấp dịch vụ kế toán</t>
  </si>
  <si>
    <t>5. Lợi nhuận gộp về bán hàng và cung cấp dịch vụ (20=10-11)</t>
  </si>
  <si>
    <r>
      <t xml:space="preserve">  - </t>
    </r>
    <r>
      <rPr>
        <i/>
        <sz val="12"/>
        <rFont val="Times New Roman"/>
        <family val="1"/>
      </rPr>
      <t>Trong đó</t>
    </r>
    <r>
      <rPr>
        <sz val="12"/>
        <rFont val="Times New Roman"/>
        <family val="1"/>
      </rPr>
      <t xml:space="preserve"> : Chi phí lãi vay</t>
    </r>
  </si>
  <si>
    <t>3. Doanh thu thuần về bán hàng và cung cấp dịch vụ (10=01-02)</t>
  </si>
  <si>
    <t>10. Lợi nhuận thuần từ hoạt động kinh doanh 
      {30=20+(21-22)-(25+26)}</t>
  </si>
  <si>
    <t>TỔNG CỘNG TÀI SẢN (270 = 100 + 200)</t>
  </si>
  <si>
    <t>411a</t>
  </si>
  <si>
    <t>411b</t>
  </si>
  <si>
    <t xml:space="preserve">Mẫu số B 01 – DN
(Ban hành theo Thông tư số 200/2014/TT-BTC
          Ngày 22/12/2014 của Bộ Tài chính)
</t>
  </si>
  <si>
    <r>
      <rPr>
        <b/>
        <i/>
        <sz val="13"/>
        <color theme="1"/>
        <rFont val="Times New Roman"/>
        <family val="1"/>
      </rPr>
      <t xml:space="preserve">
Ghi chú:</t>
    </r>
    <r>
      <rPr>
        <sz val="13"/>
        <color theme="1"/>
        <rFont val="Times New Roman"/>
        <family val="1"/>
      </rPr>
      <t xml:space="preserve">
(1) Những chỉ tiêu không có số liệu được miễn trình bày nhưng không được đánh lại “Mã số” chỉ tiêu.
(2) Số liệu trong các chỉ tiêu có dấu (*) được ghi bằng số âm dưới hình thức ghi trong ngoặc đơn (...).
(3) Đối với doanh nghiệp có kỳ kế toán năm là năm dương lịch (X) thì “Số cuối năm“ có thể ghi là “31.12.X“; “Số đầu năm“ có thể ghi là “01.01.X“. 
(4) Đối với người lập biểu là các đơn vị dịch vụ kế toán phải ghi rõ Số chứng chỉ hành nghề,  tên và địa chỉ Đơn vị cung cấp dịch vụ kế toán. Người lập biểu là cá nhân ghi rõ Số chứng chỉ hành nghề.</t>
    </r>
  </si>
  <si>
    <t>Đối với người lập biểu là các đơn vị dịch vụ kế toán phải ghi rõ Số chứng chỉ hành nghề, tên và địa chỉ đơn vị cung cấp dịch vụ kế toán. Người lập biểu là cá nhân ghi rõ Số chứng chỉ hành nghề.</t>
  </si>
  <si>
    <t xml:space="preserve">
Mẫu số B 02 – DN
(Ban hành theo Thông tư số 200/2014/TT-BTC
          Ngày 22/12/2014 của Bộ Tài chính)
</t>
  </si>
  <si>
    <t>4. Tiền thu hồi cho vay, bán lại các công cụ nợ 
của đơn vị khác</t>
  </si>
  <si>
    <t>3. Lợi nhuận từ hoạt động kinh doanh trước thay đổi
 vốn lưu động</t>
  </si>
  <si>
    <t xml:space="preserve"> - Tăng giảm các khoản phải trả (Không kể lãi vay phải trả, 
thuế thu nhập doanh nghiệp phải nộp)</t>
  </si>
  <si>
    <t>1. Tiền thu từ phát hành cổ phiếu, nhập vốn góp 
của chủ sở hữu</t>
  </si>
  <si>
    <t>Đối với người lập biểu là các đơn vị dịch vụ kế toán phải ghi rõ Số chứng chỉ hành nghề, tên và địa chỉ  Đơn vị cung cấp dịch vụ kế toán. Người lập biểu là cá nhân ghi rõ Số chứng chỉ hành nghề.</t>
  </si>
  <si>
    <t>01/01/2015</t>
  </si>
  <si>
    <t>Đơn vị tính: VND</t>
  </si>
  <si>
    <t>Công ty CP Cung ứng và DVKT Hàng Hải</t>
  </si>
  <si>
    <t>Số 8A đường Vạn Mỹ, Ngô Quyền, Hải Phòng</t>
  </si>
  <si>
    <t>Quí 2 năm 2015</t>
  </si>
  <si>
    <r>
      <t>(</t>
    </r>
    <r>
      <rPr>
        <i/>
        <sz val="13"/>
        <rFont val="Times New Roman"/>
        <family val="1"/>
      </rPr>
      <t xml:space="preserve">Tại ngày 30 tháng 06 năm 2015 </t>
    </r>
    <r>
      <rPr>
        <sz val="13"/>
        <rFont val="Times New Roman"/>
        <family val="1"/>
      </rPr>
      <t>)</t>
    </r>
  </si>
  <si>
    <t>Quý 2 năm 2015</t>
  </si>
  <si>
    <t>QuÝ 2/2014</t>
  </si>
  <si>
    <t>Lòy kÕ ®Õn 30/6/2014</t>
  </si>
  <si>
    <t>Lòy kÕ ®Õn 30/6/2015</t>
  </si>
  <si>
    <t>QuÝ 2/2015</t>
  </si>
  <si>
    <t>Quí II/2015</t>
  </si>
  <si>
    <t>Quí II/2014</t>
  </si>
  <si>
    <t>30/06/2015</t>
  </si>
  <si>
    <t>Đơn vị tính : VND</t>
  </si>
  <si>
    <t>Người lập biểu                                                             Kế toán trưởng</t>
  </si>
  <si>
    <t xml:space="preserve">  (Ký, họ tên)                                                                     (Ký, họ tên)</t>
  </si>
  <si>
    <t>Đơn vị tính :VND</t>
  </si>
  <si>
    <t>Lũy kế đến 30/6/2015</t>
  </si>
  <si>
    <t>Lũy kế đến 30/6/2014</t>
  </si>
  <si>
    <t xml:space="preserve">Mẫu số B 01 – DN                                                                (Ban hành theo Thông tư số 200/2014/TT-BTC                  Ngày 22/12/2014 của Bộ Tài chính)
</t>
  </si>
</sst>
</file>

<file path=xl/styles.xml><?xml version="1.0" encoding="utf-8"?>
<styleSheet xmlns="http://schemas.openxmlformats.org/spreadsheetml/2006/main">
  <numFmts count="5">
    <numFmt numFmtId="43" formatCode="_(* #,##0.00_);_(* \(#,##0.00\);_(* &quot;-&quot;??_);_(@_)"/>
    <numFmt numFmtId="164" formatCode="_-* #,##0.00\ _₫_-;\-* #,##0.00\ _₫_-;_-* &quot;-&quot;??\ _₫_-;_-@_-"/>
    <numFmt numFmtId="165" formatCode="_(* #,##0_);_(* \(#,##0\);_(* &quot;-&quot;??_);_(@_)"/>
    <numFmt numFmtId="166" formatCode="&quot;Lập, ngày &quot;dd&quot; tháng &quot;mm&quot; năm &quot;yyyy"/>
    <numFmt numFmtId="167" formatCode="_-* #,##0\ _₫_-;\-* #,##0\ _₫_-;_-* &quot;-&quot;??\ _₫_-;_-@_-"/>
  </numFmts>
  <fonts count="37">
    <font>
      <sz val="11"/>
      <color theme="1"/>
      <name val="Calibri"/>
      <family val="2"/>
      <charset val="163"/>
      <scheme val="minor"/>
    </font>
    <font>
      <sz val="11"/>
      <color theme="1"/>
      <name val="Calibri"/>
      <family val="2"/>
      <charset val="163"/>
      <scheme val="minor"/>
    </font>
    <font>
      <sz val="11"/>
      <color theme="1"/>
      <name val="Times New Roman"/>
      <family val="1"/>
    </font>
    <font>
      <sz val="12"/>
      <color theme="1"/>
      <name val="Times New Roman"/>
      <family val="1"/>
    </font>
    <font>
      <sz val="11"/>
      <name val="Times New Roman"/>
      <family val="1"/>
    </font>
    <font>
      <b/>
      <sz val="11"/>
      <name val="Times New Roman"/>
      <family val="1"/>
    </font>
    <font>
      <i/>
      <sz val="11"/>
      <name val="Times New Roman"/>
      <family val="1"/>
    </font>
    <font>
      <sz val="13"/>
      <name val="Times New Roman"/>
      <family val="1"/>
    </font>
    <font>
      <sz val="13"/>
      <color theme="1"/>
      <name val="Times New Roman"/>
      <family val="1"/>
    </font>
    <font>
      <b/>
      <sz val="13"/>
      <name val="Times New Roman"/>
      <family val="1"/>
    </font>
    <font>
      <i/>
      <sz val="13"/>
      <name val="Times New Roman"/>
      <family val="1"/>
    </font>
    <font>
      <b/>
      <i/>
      <sz val="13"/>
      <name val="Times New Roman"/>
      <family val="1"/>
    </font>
    <font>
      <i/>
      <sz val="12"/>
      <name val="Times New Roman"/>
      <family val="1"/>
    </font>
    <font>
      <sz val="14"/>
      <color theme="1"/>
      <name val="Times New Roman"/>
      <family val="1"/>
    </font>
    <font>
      <i/>
      <sz val="13"/>
      <color theme="1"/>
      <name val="Times New Roman"/>
      <family val="1"/>
    </font>
    <font>
      <b/>
      <sz val="13"/>
      <color theme="1"/>
      <name val="Times New Roman"/>
      <family val="1"/>
    </font>
    <font>
      <sz val="12"/>
      <name val="Times New Roman"/>
      <family val="1"/>
    </font>
    <font>
      <b/>
      <sz val="18"/>
      <name val="Times New Roman"/>
      <family val="1"/>
    </font>
    <font>
      <b/>
      <sz val="12"/>
      <name val="Times New Roman"/>
      <family val="1"/>
    </font>
    <font>
      <b/>
      <sz val="15"/>
      <name val="Times New Roman"/>
      <family val="1"/>
    </font>
    <font>
      <b/>
      <sz val="14"/>
      <name val="Times New Roman"/>
      <family val="1"/>
    </font>
    <font>
      <b/>
      <i/>
      <sz val="13"/>
      <color theme="1"/>
      <name val="Times New Roman"/>
      <family val="1"/>
    </font>
    <font>
      <sz val="11.5"/>
      <color theme="1"/>
      <name val="Times New Roman"/>
      <family val="1"/>
    </font>
    <font>
      <i/>
      <sz val="12"/>
      <color theme="1"/>
      <name val="Times New Roman"/>
      <family val="1"/>
    </font>
    <font>
      <b/>
      <sz val="13"/>
      <color rgb="FFFF0000"/>
      <name val="Times New Roman"/>
      <family val="1"/>
    </font>
    <font>
      <sz val="11"/>
      <color rgb="FFFF0000"/>
      <name val="Calibri"/>
      <family val="2"/>
      <charset val="163"/>
      <scheme val="minor"/>
    </font>
    <font>
      <b/>
      <sz val="13"/>
      <color rgb="FF00B0F0"/>
      <name val="Times New Roman"/>
      <family val="1"/>
    </font>
    <font>
      <sz val="11"/>
      <color rgb="FF00B0F0"/>
      <name val="Calibri"/>
      <family val="2"/>
      <charset val="163"/>
      <scheme val="minor"/>
    </font>
    <font>
      <sz val="12"/>
      <name val=".VnTime"/>
      <family val="2"/>
    </font>
    <font>
      <b/>
      <sz val="11"/>
      <name val=".VnTime"/>
      <family val="2"/>
    </font>
    <font>
      <b/>
      <sz val="11"/>
      <name val="Arial"/>
      <family val="2"/>
    </font>
    <font>
      <i/>
      <sz val="11"/>
      <color theme="1"/>
      <name val="Times New Roman"/>
      <family val="1"/>
    </font>
    <font>
      <b/>
      <sz val="11"/>
      <color theme="1"/>
      <name val="Times New Roman"/>
      <family val="1"/>
    </font>
    <font>
      <sz val="8"/>
      <color indexed="81"/>
      <name val="Tahoma"/>
      <charset val="1"/>
    </font>
    <font>
      <b/>
      <sz val="8"/>
      <color indexed="81"/>
      <name val="Tahoma"/>
      <charset val="1"/>
    </font>
    <font>
      <b/>
      <i/>
      <sz val="12"/>
      <name val="Times New Roman"/>
      <family val="1"/>
    </font>
    <font>
      <i/>
      <sz val="11"/>
      <color theme="1"/>
      <name val="Calibri"/>
      <family val="2"/>
      <charset val="163"/>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30" fillId="0" borderId="0" applyFill="0" applyBorder="0" applyProtection="0">
      <alignment horizontal="center"/>
      <protection locked="0"/>
    </xf>
  </cellStyleXfs>
  <cellXfs count="235">
    <xf numFmtId="0" fontId="0" fillId="0" borderId="0" xfId="0"/>
    <xf numFmtId="0" fontId="7" fillId="0" borderId="0" xfId="0" applyFont="1"/>
    <xf numFmtId="49" fontId="7" fillId="0" borderId="0" xfId="0" applyNumberFormat="1" applyFont="1" applyAlignment="1">
      <alignment horizontal="center"/>
    </xf>
    <xf numFmtId="0" fontId="8" fillId="0" borderId="0" xfId="0" applyFont="1"/>
    <xf numFmtId="49" fontId="9" fillId="0" borderId="0" xfId="0" applyNumberFormat="1" applyFont="1" applyAlignment="1">
      <alignment horizontal="center"/>
    </xf>
    <xf numFmtId="49" fontId="9" fillId="0" borderId="2" xfId="0" applyNumberFormat="1" applyFont="1" applyBorder="1" applyAlignment="1">
      <alignment horizontal="center" vertical="center" wrapText="1"/>
    </xf>
    <xf numFmtId="0" fontId="9" fillId="0" borderId="2" xfId="0" applyFont="1" applyBorder="1" applyAlignment="1">
      <alignment horizontal="center" vertical="center"/>
    </xf>
    <xf numFmtId="165" fontId="7" fillId="0" borderId="0" xfId="0" applyNumberFormat="1" applyFont="1"/>
    <xf numFmtId="0" fontId="9" fillId="0" borderId="3" xfId="0" applyFont="1" applyBorder="1" applyAlignment="1">
      <alignment horizontal="center"/>
    </xf>
    <xf numFmtId="0" fontId="8" fillId="0" borderId="0" xfId="0" applyFont="1" applyAlignment="1">
      <alignment vertical="center"/>
    </xf>
    <xf numFmtId="0" fontId="9" fillId="0" borderId="2" xfId="0" applyFont="1" applyBorder="1" applyAlignment="1">
      <alignment horizontal="center" vertical="center" wrapText="1"/>
    </xf>
    <xf numFmtId="49" fontId="7" fillId="0" borderId="0" xfId="0" applyNumberFormat="1" applyFont="1" applyAlignment="1">
      <alignment horizontal="center" vertical="center"/>
    </xf>
    <xf numFmtId="49" fontId="9" fillId="0" borderId="0" xfId="0" applyNumberFormat="1" applyFont="1" applyAlignment="1">
      <alignment horizontal="center" vertical="center"/>
    </xf>
    <xf numFmtId="49" fontId="10" fillId="0" borderId="0" xfId="0" applyNumberFormat="1" applyFont="1" applyAlignment="1">
      <alignment horizontal="center" vertical="center"/>
    </xf>
    <xf numFmtId="0" fontId="7"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9" fillId="0" borderId="3" xfId="0" applyFont="1" applyBorder="1" applyAlignment="1">
      <alignment horizontal="center" vertical="center"/>
    </xf>
    <xf numFmtId="0" fontId="8" fillId="0" borderId="14" xfId="0" applyFont="1" applyBorder="1" applyAlignment="1">
      <alignment horizontal="center" vertical="center"/>
    </xf>
    <xf numFmtId="0" fontId="8" fillId="0" borderId="14" xfId="0" applyFont="1" applyBorder="1"/>
    <xf numFmtId="49" fontId="9" fillId="0" borderId="3" xfId="0" applyNumberFormat="1" applyFont="1" applyBorder="1" applyAlignment="1">
      <alignment horizontal="center" vertical="center"/>
    </xf>
    <xf numFmtId="49" fontId="9" fillId="0" borderId="3" xfId="0" applyNumberFormat="1" applyFont="1" applyBorder="1" applyAlignment="1">
      <alignment horizontal="center"/>
    </xf>
    <xf numFmtId="0" fontId="9" fillId="0" borderId="13" xfId="0" applyFont="1" applyBorder="1" applyAlignment="1">
      <alignment horizontal="left" vertical="center"/>
    </xf>
    <xf numFmtId="49" fontId="7" fillId="0" borderId="13" xfId="0" applyNumberFormat="1" applyFont="1" applyBorder="1" applyAlignment="1">
      <alignment horizontal="center" vertical="center"/>
    </xf>
    <xf numFmtId="49" fontId="7" fillId="0" borderId="13" xfId="0" applyNumberFormat="1" applyFont="1" applyBorder="1" applyAlignment="1">
      <alignment horizontal="center"/>
    </xf>
    <xf numFmtId="165" fontId="7" fillId="0" borderId="13" xfId="1" applyNumberFormat="1" applyFont="1" applyBorder="1"/>
    <xf numFmtId="0" fontId="11" fillId="0" borderId="14" xfId="0" applyFont="1" applyBorder="1" applyAlignment="1">
      <alignment horizontal="left" vertical="center"/>
    </xf>
    <xf numFmtId="49" fontId="9" fillId="0" borderId="14" xfId="0" applyNumberFormat="1" applyFont="1" applyBorder="1" applyAlignment="1">
      <alignment horizontal="center" vertical="center"/>
    </xf>
    <xf numFmtId="49" fontId="9" fillId="0" borderId="14" xfId="0" applyNumberFormat="1" applyFont="1" applyBorder="1" applyAlignment="1">
      <alignment horizontal="center"/>
    </xf>
    <xf numFmtId="49" fontId="7" fillId="0" borderId="14" xfId="0" applyNumberFormat="1" applyFont="1" applyBorder="1" applyAlignment="1">
      <alignment horizontal="center" vertical="center"/>
    </xf>
    <xf numFmtId="49" fontId="7" fillId="0" borderId="14" xfId="0" applyNumberFormat="1" applyFont="1" applyBorder="1" applyAlignment="1">
      <alignment horizontal="center"/>
    </xf>
    <xf numFmtId="0" fontId="7" fillId="0" borderId="14" xfId="0" applyFont="1" applyBorder="1" applyAlignment="1">
      <alignment vertical="center"/>
    </xf>
    <xf numFmtId="0" fontId="7" fillId="0" borderId="14" xfId="0" applyFont="1" applyBorder="1" applyAlignment="1">
      <alignment horizontal="left" vertical="center" wrapText="1"/>
    </xf>
    <xf numFmtId="0" fontId="8" fillId="0" borderId="14" xfId="0" applyFont="1" applyBorder="1" applyAlignment="1">
      <alignment vertical="center"/>
    </xf>
    <xf numFmtId="0" fontId="8" fillId="0" borderId="14" xfId="0" quotePrefix="1" applyFont="1" applyBorder="1" applyAlignment="1">
      <alignment horizontal="center" vertical="center"/>
    </xf>
    <xf numFmtId="0" fontId="11" fillId="0" borderId="14" xfId="0" applyFont="1" applyBorder="1" applyAlignment="1">
      <alignment horizontal="justify" vertical="center" wrapText="1"/>
    </xf>
    <xf numFmtId="0" fontId="7" fillId="0" borderId="14" xfId="0" applyFont="1" applyBorder="1" applyAlignment="1">
      <alignment horizontal="justify" vertical="center" wrapText="1"/>
    </xf>
    <xf numFmtId="0" fontId="11" fillId="0" borderId="14" xfId="0" applyFont="1" applyBorder="1" applyAlignment="1">
      <alignment vertical="center"/>
    </xf>
    <xf numFmtId="49" fontId="11" fillId="0" borderId="14" xfId="0" applyNumberFormat="1" applyFont="1" applyBorder="1" applyAlignment="1">
      <alignment horizontal="center" vertical="center"/>
    </xf>
    <xf numFmtId="49" fontId="11" fillId="0" borderId="14" xfId="0" applyNumberFormat="1" applyFont="1" applyBorder="1" applyAlignment="1">
      <alignment horizontal="center"/>
    </xf>
    <xf numFmtId="0" fontId="9" fillId="0" borderId="14" xfId="0" applyFont="1" applyBorder="1" applyAlignment="1">
      <alignment horizontal="left" vertical="center"/>
    </xf>
    <xf numFmtId="0" fontId="7" fillId="0" borderId="14" xfId="0" applyFont="1" applyBorder="1" applyAlignment="1">
      <alignment horizontal="justify" vertical="center"/>
    </xf>
    <xf numFmtId="0" fontId="7" fillId="0" borderId="14" xfId="0" applyFont="1" applyBorder="1" applyAlignment="1">
      <alignment vertical="center" wrapText="1"/>
    </xf>
    <xf numFmtId="0" fontId="9" fillId="0" borderId="14" xfId="0" applyFont="1" applyBorder="1" applyAlignment="1">
      <alignment vertical="center"/>
    </xf>
    <xf numFmtId="0" fontId="9" fillId="0" borderId="15" xfId="0" applyFont="1" applyBorder="1" applyAlignment="1">
      <alignment vertical="center"/>
    </xf>
    <xf numFmtId="49" fontId="9" fillId="0" borderId="15" xfId="0" applyNumberFormat="1" applyFont="1" applyBorder="1" applyAlignment="1">
      <alignment horizontal="center" vertical="center"/>
    </xf>
    <xf numFmtId="49" fontId="7" fillId="0" borderId="15" xfId="0" applyNumberFormat="1" applyFont="1" applyBorder="1" applyAlignment="1">
      <alignment horizontal="center"/>
    </xf>
    <xf numFmtId="165" fontId="7" fillId="2" borderId="14" xfId="1" applyNumberFormat="1" applyFont="1" applyFill="1" applyBorder="1" applyAlignment="1">
      <alignment horizontal="center" vertical="center"/>
    </xf>
    <xf numFmtId="167" fontId="8" fillId="0" borderId="0" xfId="1" applyNumberFormat="1" applyFont="1"/>
    <xf numFmtId="167" fontId="8" fillId="0" borderId="0" xfId="0" applyNumberFormat="1" applyFont="1"/>
    <xf numFmtId="0" fontId="15" fillId="2" borderId="0" xfId="0" applyFont="1" applyFill="1" applyAlignment="1">
      <alignment vertical="center"/>
    </xf>
    <xf numFmtId="0" fontId="2" fillId="2" borderId="0" xfId="0" applyFont="1" applyFill="1"/>
    <xf numFmtId="0" fontId="2" fillId="2" borderId="0" xfId="0" applyFont="1" applyFill="1" applyAlignment="1">
      <alignment vertical="center"/>
    </xf>
    <xf numFmtId="167" fontId="2" fillId="2" borderId="0" xfId="1" applyNumberFormat="1" applyFont="1" applyFill="1"/>
    <xf numFmtId="0" fontId="2" fillId="2" borderId="0" xfId="0" applyFont="1" applyFill="1" applyAlignment="1">
      <alignment horizontal="center"/>
    </xf>
    <xf numFmtId="0" fontId="0" fillId="2" borderId="0" xfId="0" applyFill="1" applyAlignment="1"/>
    <xf numFmtId="0" fontId="4" fillId="2" borderId="0" xfId="0" applyFont="1" applyFill="1" applyAlignment="1">
      <alignment vertical="center"/>
    </xf>
    <xf numFmtId="0" fontId="4" fillId="2" borderId="0" xfId="0" applyFont="1" applyFill="1"/>
    <xf numFmtId="167" fontId="4" fillId="2" borderId="0" xfId="1" applyNumberFormat="1" applyFont="1" applyFill="1"/>
    <xf numFmtId="0" fontId="18" fillId="2" borderId="19" xfId="0" applyFont="1" applyFill="1" applyBorder="1" applyAlignment="1">
      <alignment horizontal="center" vertical="center" wrapText="1"/>
    </xf>
    <xf numFmtId="14" fontId="29" fillId="2" borderId="19" xfId="4" applyNumberFormat="1" applyFont="1" applyFill="1" applyBorder="1" applyAlignment="1" applyProtection="1">
      <alignment horizontal="center" vertical="center" wrapText="1"/>
    </xf>
    <xf numFmtId="167" fontId="29" fillId="2" borderId="19" xfId="1" applyNumberFormat="1" applyFont="1" applyFill="1" applyBorder="1" applyAlignment="1" applyProtection="1">
      <alignment horizontal="center" vertical="center" wrapText="1"/>
    </xf>
    <xf numFmtId="49" fontId="5" fillId="2" borderId="14" xfId="1" applyNumberFormat="1" applyFont="1" applyFill="1" applyBorder="1" applyAlignment="1">
      <alignment horizontal="center"/>
    </xf>
    <xf numFmtId="167" fontId="5" fillId="2" borderId="14" xfId="1" applyNumberFormat="1" applyFont="1" applyFill="1" applyBorder="1"/>
    <xf numFmtId="49" fontId="18" fillId="2" borderId="14" xfId="0" applyNumberFormat="1" applyFont="1" applyFill="1" applyBorder="1" applyAlignment="1">
      <alignment horizontal="center" vertical="center"/>
    </xf>
    <xf numFmtId="49" fontId="16" fillId="2" borderId="14" xfId="0" applyNumberFormat="1" applyFont="1" applyFill="1" applyBorder="1" applyAlignment="1">
      <alignment horizontal="center" vertical="center"/>
    </xf>
    <xf numFmtId="49" fontId="4" fillId="2" borderId="14" xfId="1" applyNumberFormat="1" applyFont="1" applyFill="1" applyBorder="1" applyAlignment="1">
      <alignment horizontal="center"/>
    </xf>
    <xf numFmtId="167" fontId="4" fillId="2" borderId="14" xfId="1" applyNumberFormat="1" applyFont="1" applyFill="1" applyBorder="1"/>
    <xf numFmtId="49" fontId="12" fillId="2" borderId="14" xfId="1" applyNumberFormat="1" applyFont="1" applyFill="1" applyBorder="1" applyAlignment="1">
      <alignment horizontal="center"/>
    </xf>
    <xf numFmtId="167" fontId="6" fillId="2" borderId="14" xfId="1" applyNumberFormat="1" applyFont="1" applyFill="1" applyBorder="1"/>
    <xf numFmtId="167" fontId="12" fillId="2" borderId="14" xfId="1" applyNumberFormat="1" applyFont="1" applyFill="1" applyBorder="1"/>
    <xf numFmtId="167" fontId="5" fillId="2" borderId="14" xfId="1" applyNumberFormat="1" applyFont="1" applyFill="1" applyBorder="1" applyAlignment="1">
      <alignment horizontal="center"/>
    </xf>
    <xf numFmtId="49" fontId="18" fillId="2" borderId="15" xfId="0" applyNumberFormat="1" applyFont="1" applyFill="1" applyBorder="1" applyAlignment="1">
      <alignment horizontal="center" vertical="center"/>
    </xf>
    <xf numFmtId="49" fontId="5" fillId="2" borderId="15" xfId="1" applyNumberFormat="1" applyFont="1" applyFill="1" applyBorder="1" applyAlignment="1">
      <alignment horizontal="center"/>
    </xf>
    <xf numFmtId="167" fontId="5" fillId="2" borderId="15" xfId="1" applyNumberFormat="1" applyFont="1" applyFill="1" applyBorder="1"/>
    <xf numFmtId="0" fontId="8" fillId="2" borderId="0" xfId="0" applyFont="1" applyFill="1" applyAlignment="1">
      <alignment vertical="center"/>
    </xf>
    <xf numFmtId="0" fontId="16" fillId="2" borderId="19" xfId="0" applyFont="1" applyFill="1" applyBorder="1" applyAlignment="1">
      <alignment horizontal="center" vertical="center"/>
    </xf>
    <xf numFmtId="0" fontId="16" fillId="2" borderId="19" xfId="0" applyFont="1" applyFill="1" applyBorder="1" applyAlignment="1">
      <alignment horizontal="center"/>
    </xf>
    <xf numFmtId="0" fontId="2" fillId="2" borderId="19" xfId="0" applyFont="1" applyFill="1" applyBorder="1"/>
    <xf numFmtId="167" fontId="2" fillId="2" borderId="19" xfId="1" applyNumberFormat="1" applyFont="1" applyFill="1" applyBorder="1"/>
    <xf numFmtId="0" fontId="18" fillId="2" borderId="13" xfId="0" quotePrefix="1" applyFont="1" applyFill="1" applyBorder="1" applyAlignment="1">
      <alignment horizontal="center" vertical="center"/>
    </xf>
    <xf numFmtId="49" fontId="5" fillId="2" borderId="13" xfId="1" applyNumberFormat="1" applyFont="1" applyFill="1" applyBorder="1" applyAlignment="1">
      <alignment horizontal="center"/>
    </xf>
    <xf numFmtId="167" fontId="5" fillId="2" borderId="13" xfId="1" applyNumberFormat="1" applyFont="1" applyFill="1" applyBorder="1"/>
    <xf numFmtId="0" fontId="2" fillId="2" borderId="14" xfId="0" applyFont="1" applyFill="1" applyBorder="1"/>
    <xf numFmtId="167" fontId="2" fillId="2" borderId="14" xfId="1" applyNumberFormat="1" applyFont="1" applyFill="1" applyBorder="1"/>
    <xf numFmtId="167" fontId="2" fillId="2" borderId="14" xfId="0" applyNumberFormat="1" applyFont="1" applyFill="1" applyBorder="1"/>
    <xf numFmtId="167" fontId="31" fillId="2" borderId="14" xfId="0" applyNumberFormat="1" applyFont="1" applyFill="1" applyBorder="1"/>
    <xf numFmtId="167" fontId="31" fillId="2" borderId="14" xfId="1" applyNumberFormat="1" applyFont="1" applyFill="1" applyBorder="1"/>
    <xf numFmtId="167" fontId="32" fillId="2" borderId="14" xfId="1" applyNumberFormat="1" applyFont="1" applyFill="1" applyBorder="1"/>
    <xf numFmtId="165" fontId="2" fillId="2" borderId="14" xfId="0" applyNumberFormat="1" applyFont="1" applyFill="1" applyBorder="1"/>
    <xf numFmtId="0" fontId="2" fillId="2" borderId="15" xfId="0" applyFont="1" applyFill="1" applyBorder="1"/>
    <xf numFmtId="167" fontId="2" fillId="2" borderId="15" xfId="1" applyNumberFormat="1" applyFont="1" applyFill="1" applyBorder="1"/>
    <xf numFmtId="167" fontId="32" fillId="2" borderId="13" xfId="0" applyNumberFormat="1" applyFont="1" applyFill="1" applyBorder="1"/>
    <xf numFmtId="167" fontId="32" fillId="2" borderId="13" xfId="1" applyNumberFormat="1" applyFont="1" applyFill="1" applyBorder="1"/>
    <xf numFmtId="0" fontId="32" fillId="2" borderId="0" xfId="0" applyFont="1" applyFill="1"/>
    <xf numFmtId="0" fontId="2" fillId="2" borderId="0" xfId="0" applyFont="1" applyFill="1" applyAlignment="1">
      <alignment horizontal="center" vertical="center"/>
    </xf>
    <xf numFmtId="0" fontId="0" fillId="2" borderId="0" xfId="0" applyFill="1"/>
    <xf numFmtId="0" fontId="13" fillId="2" borderId="0" xfId="0" applyFont="1" applyFill="1"/>
    <xf numFmtId="0" fontId="15" fillId="2" borderId="0" xfId="0" applyFont="1" applyFill="1" applyAlignment="1">
      <alignment vertical="top"/>
    </xf>
    <xf numFmtId="0" fontId="4" fillId="2" borderId="0" xfId="0" applyFont="1" applyFill="1" applyBorder="1"/>
    <xf numFmtId="0" fontId="4" fillId="2" borderId="0" xfId="0" applyFont="1" applyFill="1" applyBorder="1" applyAlignment="1">
      <alignment horizontal="center" vertical="center"/>
    </xf>
    <xf numFmtId="0" fontId="12" fillId="2" borderId="6" xfId="0" applyFont="1" applyFill="1" applyBorder="1" applyAlignment="1"/>
    <xf numFmtId="0" fontId="18" fillId="2" borderId="2" xfId="0" applyFont="1" applyFill="1" applyBorder="1" applyAlignment="1">
      <alignment horizontal="center" vertical="center" wrapText="1"/>
    </xf>
    <xf numFmtId="14" fontId="18" fillId="2" borderId="2" xfId="0" quotePrefix="1" applyNumberFormat="1" applyFont="1" applyFill="1" applyBorder="1" applyAlignment="1">
      <alignment horizontal="center" vertical="center" wrapText="1"/>
    </xf>
    <xf numFmtId="0" fontId="9" fillId="2" borderId="3" xfId="0" applyFont="1" applyFill="1" applyBorder="1" applyAlignment="1">
      <alignment horizontal="center" vertical="center"/>
    </xf>
    <xf numFmtId="0" fontId="26" fillId="2" borderId="13" xfId="0" applyFont="1" applyFill="1" applyBorder="1" applyAlignment="1">
      <alignment horizontal="center" vertical="center"/>
    </xf>
    <xf numFmtId="165" fontId="26" fillId="2" borderId="13" xfId="0" applyNumberFormat="1" applyFont="1" applyFill="1" applyBorder="1" applyAlignment="1">
      <alignment horizontal="center" vertical="center"/>
    </xf>
    <xf numFmtId="0" fontId="27" fillId="2" borderId="0" xfId="0" applyFont="1" applyFill="1"/>
    <xf numFmtId="0" fontId="9" fillId="2" borderId="14" xfId="0" applyFont="1" applyFill="1" applyBorder="1" applyAlignment="1">
      <alignment horizontal="center" vertical="center"/>
    </xf>
    <xf numFmtId="165" fontId="9" fillId="2" borderId="14" xfId="1" applyNumberFormat="1" applyFont="1" applyFill="1" applyBorder="1" applyAlignment="1">
      <alignment horizontal="center" vertical="center"/>
    </xf>
    <xf numFmtId="0" fontId="7" fillId="2" borderId="14" xfId="0" applyFont="1" applyFill="1" applyBorder="1" applyAlignment="1">
      <alignment horizontal="center" vertical="center"/>
    </xf>
    <xf numFmtId="0" fontId="7" fillId="2" borderId="14" xfId="0" applyFont="1" applyFill="1" applyBorder="1"/>
    <xf numFmtId="0" fontId="7" fillId="2" borderId="14" xfId="0" applyFont="1" applyFill="1" applyBorder="1" applyAlignment="1"/>
    <xf numFmtId="0" fontId="8" fillId="2" borderId="14" xfId="0" applyFont="1" applyFill="1" applyBorder="1" applyAlignment="1">
      <alignment horizontal="center" vertical="center"/>
    </xf>
    <xf numFmtId="0" fontId="26" fillId="2" borderId="14" xfId="0" applyFont="1" applyFill="1" applyBorder="1" applyAlignment="1">
      <alignment horizontal="center" vertical="center"/>
    </xf>
    <xf numFmtId="165" fontId="26" fillId="2" borderId="14" xfId="0" applyNumberFormat="1" applyFont="1" applyFill="1" applyBorder="1" applyAlignment="1">
      <alignment horizontal="center" vertical="center"/>
    </xf>
    <xf numFmtId="165" fontId="10" fillId="2" borderId="14" xfId="1" applyNumberFormat="1" applyFont="1" applyFill="1" applyBorder="1" applyAlignment="1">
      <alignment horizontal="center" vertical="center"/>
    </xf>
    <xf numFmtId="0" fontId="7" fillId="2" borderId="15" xfId="0" applyFont="1" applyFill="1" applyBorder="1" applyAlignment="1">
      <alignment horizontal="center" vertical="center"/>
    </xf>
    <xf numFmtId="165" fontId="7" fillId="2" borderId="15" xfId="1" applyNumberFormat="1" applyFont="1" applyFill="1" applyBorder="1" applyAlignment="1">
      <alignment horizontal="center" vertical="center"/>
    </xf>
    <xf numFmtId="0" fontId="24" fillId="2" borderId="7" xfId="0" applyFont="1" applyFill="1" applyBorder="1" applyAlignment="1">
      <alignment horizontal="center" vertical="center"/>
    </xf>
    <xf numFmtId="165" fontId="24" fillId="2" borderId="7" xfId="1" applyNumberFormat="1" applyFont="1" applyFill="1" applyBorder="1" applyAlignment="1">
      <alignment horizontal="center" vertical="center"/>
    </xf>
    <xf numFmtId="0" fontId="25" fillId="2" borderId="0" xfId="0" applyFont="1" applyFill="1"/>
    <xf numFmtId="0" fontId="26" fillId="2" borderId="3" xfId="0" applyFont="1" applyFill="1" applyBorder="1" applyAlignment="1">
      <alignment horizontal="center" vertical="center"/>
    </xf>
    <xf numFmtId="165" fontId="26" fillId="2" borderId="3" xfId="1" applyNumberFormat="1" applyFont="1" applyFill="1" applyBorder="1" applyAlignment="1">
      <alignment horizontal="center" vertical="center"/>
    </xf>
    <xf numFmtId="0" fontId="9" fillId="2" borderId="13" xfId="0" applyFont="1" applyFill="1" applyBorder="1" applyAlignment="1">
      <alignment horizontal="center" vertical="center"/>
    </xf>
    <xf numFmtId="165" fontId="9" fillId="2" borderId="13" xfId="1" applyNumberFormat="1" applyFont="1" applyFill="1" applyBorder="1" applyAlignment="1">
      <alignment horizontal="center" vertical="center"/>
    </xf>
    <xf numFmtId="167" fontId="26" fillId="2" borderId="14" xfId="1" applyNumberFormat="1" applyFont="1" applyFill="1" applyBorder="1" applyAlignment="1">
      <alignment horizontal="center"/>
    </xf>
    <xf numFmtId="167" fontId="26" fillId="2" borderId="14" xfId="1" applyNumberFormat="1" applyFont="1" applyFill="1" applyBorder="1" applyAlignment="1">
      <alignment horizontal="right"/>
    </xf>
    <xf numFmtId="165" fontId="9" fillId="2" borderId="14" xfId="1" applyNumberFormat="1" applyFont="1" applyFill="1" applyBorder="1" applyAlignment="1">
      <alignment horizontal="right" vertical="center"/>
    </xf>
    <xf numFmtId="167" fontId="7" fillId="2" borderId="14" xfId="1" applyNumberFormat="1" applyFont="1" applyFill="1" applyBorder="1" applyAlignment="1">
      <alignment horizontal="right"/>
    </xf>
    <xf numFmtId="165" fontId="7" fillId="2" borderId="14" xfId="1" applyNumberFormat="1" applyFont="1" applyFill="1" applyBorder="1" applyAlignment="1">
      <alignment horizontal="right" vertical="center"/>
    </xf>
    <xf numFmtId="165" fontId="4" fillId="2" borderId="0" xfId="1" applyNumberFormat="1" applyFont="1" applyFill="1" applyBorder="1" applyAlignment="1">
      <alignment horizontal="center" vertical="center"/>
    </xf>
    <xf numFmtId="0" fontId="18" fillId="2" borderId="0" xfId="0" applyFont="1" applyFill="1" applyBorder="1"/>
    <xf numFmtId="0" fontId="6" fillId="2" borderId="0" xfId="0" applyFont="1" applyFill="1" applyBorder="1"/>
    <xf numFmtId="0" fontId="8" fillId="2" borderId="0" xfId="0" applyFont="1" applyFill="1"/>
    <xf numFmtId="0" fontId="0" fillId="2" borderId="0" xfId="0" applyFill="1" applyAlignment="1">
      <alignment vertical="center"/>
    </xf>
    <xf numFmtId="0" fontId="0" fillId="2" borderId="0" xfId="0" applyFill="1" applyAlignment="1">
      <alignment horizontal="center" vertical="center"/>
    </xf>
    <xf numFmtId="166" fontId="4" fillId="2" borderId="0" xfId="0" applyNumberFormat="1" applyFont="1" applyFill="1" applyAlignment="1"/>
    <xf numFmtId="0" fontId="5" fillId="2" borderId="0" xfId="0" applyFont="1" applyFill="1" applyAlignment="1"/>
    <xf numFmtId="0" fontId="6" fillId="2" borderId="0" xfId="0" applyFont="1" applyFill="1" applyAlignment="1"/>
    <xf numFmtId="166" fontId="7" fillId="0" borderId="0" xfId="0" applyNumberFormat="1" applyFont="1" applyAlignment="1"/>
    <xf numFmtId="0" fontId="10" fillId="0" borderId="0" xfId="0" applyFont="1" applyAlignment="1"/>
    <xf numFmtId="0" fontId="9" fillId="0" borderId="0" xfId="0" applyFont="1" applyAlignment="1"/>
    <xf numFmtId="167" fontId="8" fillId="2" borderId="0" xfId="1" applyNumberFormat="1" applyFont="1" applyFill="1"/>
    <xf numFmtId="0" fontId="7" fillId="2" borderId="0" xfId="0" applyFont="1" applyFill="1"/>
    <xf numFmtId="0" fontId="9" fillId="2" borderId="4" xfId="0" applyFont="1" applyFill="1" applyBorder="1" applyAlignment="1">
      <alignment horizontal="center" vertical="center" wrapText="1"/>
    </xf>
    <xf numFmtId="165" fontId="7" fillId="2" borderId="13" xfId="1" applyNumberFormat="1" applyFont="1" applyFill="1" applyBorder="1"/>
    <xf numFmtId="165" fontId="7" fillId="2" borderId="0" xfId="0" applyNumberFormat="1" applyFont="1" applyFill="1"/>
    <xf numFmtId="166" fontId="7" fillId="2" borderId="0" xfId="0" applyNumberFormat="1" applyFont="1" applyFill="1" applyAlignment="1"/>
    <xf numFmtId="0" fontId="10" fillId="2" borderId="0" xfId="0" applyFont="1" applyFill="1" applyAlignment="1"/>
    <xf numFmtId="0" fontId="8" fillId="2" borderId="13" xfId="0" applyFont="1" applyFill="1" applyBorder="1"/>
    <xf numFmtId="167" fontId="8" fillId="2" borderId="13" xfId="1" applyNumberFormat="1" applyFont="1" applyFill="1" applyBorder="1"/>
    <xf numFmtId="0" fontId="9" fillId="2" borderId="10" xfId="0" applyFont="1" applyFill="1" applyBorder="1" applyAlignment="1">
      <alignment horizontal="center"/>
    </xf>
    <xf numFmtId="0" fontId="8" fillId="2" borderId="19" xfId="0" applyFont="1" applyFill="1" applyBorder="1"/>
    <xf numFmtId="167" fontId="8" fillId="2" borderId="19" xfId="1" applyNumberFormat="1" applyFont="1" applyFill="1" applyBorder="1"/>
    <xf numFmtId="165" fontId="18" fillId="0" borderId="14" xfId="1" applyNumberFormat="1" applyFont="1" applyBorder="1"/>
    <xf numFmtId="165" fontId="18" fillId="2" borderId="14" xfId="1" applyNumberFormat="1" applyFont="1" applyFill="1" applyBorder="1"/>
    <xf numFmtId="165" fontId="3" fillId="2" borderId="14" xfId="0" applyNumberFormat="1" applyFont="1" applyFill="1" applyBorder="1"/>
    <xf numFmtId="167" fontId="3" fillId="2" borderId="14" xfId="1" applyNumberFormat="1" applyFont="1" applyFill="1" applyBorder="1"/>
    <xf numFmtId="165" fontId="16" fillId="0" borderId="14" xfId="1" applyNumberFormat="1" applyFont="1" applyBorder="1"/>
    <xf numFmtId="165" fontId="16" fillId="2" borderId="14" xfId="1" applyNumberFormat="1" applyFont="1" applyFill="1" applyBorder="1"/>
    <xf numFmtId="165" fontId="16" fillId="0" borderId="14" xfId="1" applyNumberFormat="1" applyFont="1" applyFill="1" applyBorder="1"/>
    <xf numFmtId="0" fontId="3" fillId="0" borderId="14" xfId="0" applyFont="1" applyBorder="1"/>
    <xf numFmtId="0" fontId="3" fillId="2" borderId="14" xfId="0" applyFont="1" applyFill="1" applyBorder="1"/>
    <xf numFmtId="165" fontId="18" fillId="0" borderId="14" xfId="1" applyNumberFormat="1" applyFont="1" applyFill="1" applyBorder="1"/>
    <xf numFmtId="165" fontId="3" fillId="0" borderId="14" xfId="0" applyNumberFormat="1" applyFont="1" applyBorder="1"/>
    <xf numFmtId="165" fontId="35" fillId="0" borderId="14" xfId="1" applyNumberFormat="1" applyFont="1" applyBorder="1"/>
    <xf numFmtId="165" fontId="35" fillId="2" borderId="14" xfId="1" applyNumberFormat="1" applyFont="1" applyFill="1" applyBorder="1"/>
    <xf numFmtId="165" fontId="3" fillId="0" borderId="14" xfId="1" applyNumberFormat="1" applyFont="1" applyBorder="1"/>
    <xf numFmtId="165" fontId="18" fillId="0" borderId="15" xfId="1" applyNumberFormat="1" applyFont="1" applyBorder="1"/>
    <xf numFmtId="165" fontId="18" fillId="2" borderId="15" xfId="1" applyNumberFormat="1" applyFont="1" applyFill="1" applyBorder="1"/>
    <xf numFmtId="0" fontId="3" fillId="2" borderId="0" xfId="0" applyFont="1" applyFill="1" applyAlignment="1">
      <alignment vertical="center" wrapText="1"/>
    </xf>
    <xf numFmtId="0" fontId="9" fillId="2" borderId="14" xfId="0" applyFont="1" applyFill="1" applyBorder="1"/>
    <xf numFmtId="0" fontId="7" fillId="2" borderId="14" xfId="0" applyFont="1" applyFill="1" applyBorder="1"/>
    <xf numFmtId="0" fontId="7" fillId="2" borderId="15" xfId="0" applyFont="1" applyFill="1" applyBorder="1"/>
    <xf numFmtId="0" fontId="8" fillId="2" borderId="0" xfId="0" applyFont="1" applyFill="1" applyAlignment="1">
      <alignment horizontal="left" vertical="top" wrapText="1"/>
    </xf>
    <xf numFmtId="0" fontId="8" fillId="2" borderId="0" xfId="0" applyFont="1" applyFill="1" applyAlignment="1">
      <alignment horizontal="left" vertical="top"/>
    </xf>
    <xf numFmtId="0" fontId="24" fillId="2" borderId="8"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9" xfId="0" applyFont="1" applyFill="1" applyBorder="1" applyAlignment="1">
      <alignment horizontal="center" vertical="center"/>
    </xf>
    <xf numFmtId="0" fontId="18" fillId="2" borderId="0" xfId="0" applyFont="1" applyFill="1" applyBorder="1" applyAlignment="1">
      <alignment horizontal="center"/>
    </xf>
    <xf numFmtId="0" fontId="6" fillId="2" borderId="0" xfId="0" applyFont="1" applyFill="1" applyBorder="1" applyAlignment="1">
      <alignment horizontal="center"/>
    </xf>
    <xf numFmtId="0" fontId="7" fillId="2" borderId="16" xfId="0" applyFont="1" applyFill="1" applyBorder="1"/>
    <xf numFmtId="0" fontId="7" fillId="2" borderId="17" xfId="0" applyFont="1" applyFill="1" applyBorder="1"/>
    <xf numFmtId="0" fontId="7" fillId="2" borderId="18" xfId="0" applyFont="1" applyFill="1" applyBorder="1"/>
    <xf numFmtId="0" fontId="26" fillId="2" borderId="14" xfId="0" applyFont="1" applyFill="1" applyBorder="1" applyAlignment="1">
      <alignment horizontal="center"/>
    </xf>
    <xf numFmtId="0" fontId="26" fillId="2" borderId="10" xfId="0" applyFont="1" applyFill="1" applyBorder="1" applyAlignment="1">
      <alignment horizontal="center"/>
    </xf>
    <xf numFmtId="0" fontId="26" fillId="2" borderId="11" xfId="0" applyFont="1" applyFill="1" applyBorder="1" applyAlignment="1">
      <alignment horizontal="center"/>
    </xf>
    <xf numFmtId="0" fontId="26" fillId="2" borderId="12" xfId="0" applyFont="1" applyFill="1" applyBorder="1" applyAlignment="1">
      <alignment horizontal="center"/>
    </xf>
    <xf numFmtId="0" fontId="9" fillId="2" borderId="13" xfId="0" applyFont="1" applyFill="1" applyBorder="1"/>
    <xf numFmtId="0" fontId="8" fillId="2" borderId="14" xfId="0" applyFont="1" applyFill="1" applyBorder="1" applyAlignment="1">
      <alignment horizontal="left"/>
    </xf>
    <xf numFmtId="0" fontId="7" fillId="2" borderId="14" xfId="0" applyFont="1" applyFill="1" applyBorder="1" applyAlignment="1">
      <alignment horizontal="left"/>
    </xf>
    <xf numFmtId="0" fontId="9" fillId="2" borderId="14" xfId="0" applyFont="1" applyFill="1" applyBorder="1" applyAlignment="1">
      <alignment horizontal="left"/>
    </xf>
    <xf numFmtId="0" fontId="19" fillId="2" borderId="0" xfId="0" applyFont="1" applyFill="1" applyBorder="1" applyAlignment="1">
      <alignment horizontal="center"/>
    </xf>
    <xf numFmtId="0" fontId="7" fillId="2" borderId="0" xfId="0" applyFont="1" applyFill="1" applyBorder="1" applyAlignment="1">
      <alignment horizontal="center"/>
    </xf>
    <xf numFmtId="0" fontId="7" fillId="2" borderId="0" xfId="0" applyFont="1" applyFill="1" applyBorder="1" applyAlignment="1">
      <alignment horizontal="left"/>
    </xf>
    <xf numFmtId="0" fontId="20" fillId="2" borderId="4"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0" xfId="0" applyFont="1" applyFill="1" applyBorder="1" applyAlignment="1">
      <alignment horizontal="center"/>
    </xf>
    <xf numFmtId="0" fontId="9" fillId="2" borderId="11" xfId="0" applyFont="1" applyFill="1" applyBorder="1" applyAlignment="1">
      <alignment horizontal="center"/>
    </xf>
    <xf numFmtId="0" fontId="9" fillId="2" borderId="12" xfId="0" applyFont="1" applyFill="1" applyBorder="1" applyAlignment="1">
      <alignment horizontal="center"/>
    </xf>
    <xf numFmtId="0" fontId="26" fillId="2" borderId="13" xfId="0" applyFont="1" applyFill="1" applyBorder="1" applyAlignment="1">
      <alignment horizontal="center"/>
    </xf>
    <xf numFmtId="0" fontId="23" fillId="2" borderId="0" xfId="0" applyFont="1" applyFill="1" applyAlignment="1">
      <alignment vertical="center" wrapText="1"/>
    </xf>
    <xf numFmtId="0" fontId="36" fillId="0" borderId="0" xfId="0" applyFont="1" applyAlignment="1">
      <alignment vertical="center" wrapText="1"/>
    </xf>
    <xf numFmtId="0" fontId="6" fillId="2" borderId="0" xfId="0" applyFont="1" applyFill="1" applyAlignment="1">
      <alignment horizontal="center"/>
    </xf>
    <xf numFmtId="0" fontId="18" fillId="2" borderId="14" xfId="0" applyFont="1" applyFill="1" applyBorder="1" applyAlignment="1">
      <alignment wrapText="1"/>
    </xf>
    <xf numFmtId="0" fontId="8" fillId="2" borderId="0" xfId="0" applyFont="1" applyFill="1" applyAlignment="1">
      <alignment vertical="center"/>
    </xf>
    <xf numFmtId="0" fontId="18" fillId="2" borderId="14" xfId="0" applyFont="1" applyFill="1" applyBorder="1"/>
    <xf numFmtId="0" fontId="18" fillId="2" borderId="15" xfId="0" applyFont="1" applyFill="1" applyBorder="1" applyAlignment="1">
      <alignment wrapText="1"/>
    </xf>
    <xf numFmtId="0" fontId="5" fillId="2" borderId="0" xfId="0" applyFont="1" applyFill="1" applyAlignment="1">
      <alignment horizontal="center"/>
    </xf>
    <xf numFmtId="0" fontId="23" fillId="2" borderId="0" xfId="0" applyFont="1" applyFill="1" applyAlignment="1">
      <alignment horizontal="left" vertical="center" wrapText="1"/>
    </xf>
    <xf numFmtId="0" fontId="16" fillId="2" borderId="14" xfId="0" applyFont="1" applyFill="1" applyBorder="1"/>
    <xf numFmtId="0" fontId="18" fillId="2" borderId="14" xfId="0" applyFont="1" applyFill="1" applyBorder="1" applyAlignment="1">
      <alignment horizontal="left" wrapText="1"/>
    </xf>
    <xf numFmtId="0" fontId="18" fillId="2" borderId="14" xfId="0" applyFont="1" applyFill="1" applyBorder="1" applyAlignment="1">
      <alignment horizontal="justify" vertical="center" wrapText="1"/>
    </xf>
    <xf numFmtId="0" fontId="2" fillId="2" borderId="0" xfId="0" applyFont="1" applyFill="1" applyAlignment="1">
      <alignment horizontal="right" vertical="top" wrapText="1"/>
    </xf>
    <xf numFmtId="0" fontId="12" fillId="2" borderId="0" xfId="0" applyFont="1" applyFill="1" applyAlignment="1">
      <alignment horizontal="center"/>
    </xf>
    <xf numFmtId="166" fontId="4" fillId="2" borderId="0" xfId="0" applyNumberFormat="1" applyFont="1" applyFill="1" applyAlignment="1">
      <alignment horizontal="center"/>
    </xf>
    <xf numFmtId="0" fontId="17" fillId="2" borderId="0" xfId="0" applyFont="1" applyFill="1" applyAlignment="1">
      <alignment horizontal="center"/>
    </xf>
    <xf numFmtId="0" fontId="12" fillId="2" borderId="0" xfId="0" applyNumberFormat="1" applyFont="1" applyFill="1" applyAlignment="1">
      <alignment horizontal="center"/>
    </xf>
    <xf numFmtId="0" fontId="18" fillId="2" borderId="20"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1" xfId="0" applyFont="1" applyFill="1" applyBorder="1" applyAlignment="1">
      <alignment horizontal="center" vertical="center"/>
    </xf>
    <xf numFmtId="0" fontId="16" fillId="2" borderId="19" xfId="0" applyFont="1" applyFill="1" applyBorder="1" applyAlignment="1">
      <alignment horizontal="center"/>
    </xf>
    <xf numFmtId="0" fontId="18" fillId="2" borderId="13" xfId="0" applyFont="1" applyFill="1" applyBorder="1"/>
    <xf numFmtId="0" fontId="14" fillId="0" borderId="0" xfId="0" applyFont="1" applyAlignment="1">
      <alignment horizontal="left" vertical="center" wrapText="1"/>
    </xf>
    <xf numFmtId="0" fontId="10" fillId="0" borderId="0" xfId="0" applyFont="1" applyAlignment="1">
      <alignment horizontal="left"/>
    </xf>
    <xf numFmtId="0" fontId="22" fillId="0" borderId="0" xfId="0" applyFont="1" applyAlignment="1">
      <alignment horizontal="center" vertical="center" wrapText="1"/>
    </xf>
    <xf numFmtId="0" fontId="9" fillId="2" borderId="0" xfId="0" applyFont="1" applyFill="1" applyAlignment="1">
      <alignment horizontal="center"/>
    </xf>
    <xf numFmtId="166" fontId="7" fillId="2" borderId="0" xfId="0" applyNumberFormat="1" applyFont="1" applyFill="1" applyAlignment="1">
      <alignment horizontal="center"/>
    </xf>
    <xf numFmtId="0" fontId="10" fillId="2" borderId="0" xfId="0" applyFont="1" applyFill="1" applyAlignment="1">
      <alignment horizontal="center"/>
    </xf>
    <xf numFmtId="0" fontId="9" fillId="0" borderId="0" xfId="0" applyFont="1" applyAlignment="1">
      <alignment horizontal="center"/>
    </xf>
    <xf numFmtId="0" fontId="7" fillId="0" borderId="0" xfId="0" applyFont="1" applyAlignment="1">
      <alignment horizontal="center"/>
    </xf>
    <xf numFmtId="0" fontId="10" fillId="0" borderId="0" xfId="0" applyNumberFormat="1" applyFont="1" applyAlignment="1">
      <alignment horizontal="center"/>
    </xf>
    <xf numFmtId="0" fontId="10" fillId="2" borderId="0" xfId="0" applyFont="1" applyFill="1" applyAlignment="1">
      <alignment horizontal="left"/>
    </xf>
  </cellXfs>
  <cellStyles count="5">
    <cellStyle name="Centered Heading" xfId="4"/>
    <cellStyle name="Comma" xfId="1" builtinId="3"/>
    <cellStyle name="Comma 3" xfId="2"/>
    <cellStyle name="Comma 3 2" xfId="3"/>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ownloads/mau%20so%20s&#225;ch%20k&#7871;%20to&#225;n/m&#7851;u%20s&#7893;%20s&#225;ch%20theo%20quy&#7871;t%20&#273;&#7883;nh%201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in"/>
      <sheetName val="Tài khoản"/>
      <sheetName val="phatsinh"/>
      <sheetName val="NKC"/>
      <sheetName val="Sổ NK thu tiền"/>
      <sheetName val="Sổ NK chi tiền"/>
      <sheetName val="KQKD"/>
      <sheetName val="CDKT"/>
      <sheetName val="CDPS"/>
      <sheetName val="LCTT"/>
      <sheetName val="LCGT"/>
      <sheetName val="TMBCTC"/>
      <sheetName val="In-Thu"/>
      <sheetName val="In-Chi"/>
      <sheetName val="Sổ cái"/>
      <sheetName val="Sổ quỹ tiền mặt"/>
      <sheetName val="SKT_111"/>
      <sheetName val="TGNH-VND"/>
      <sheetName val="NVL"/>
      <sheetName val="Sổ chi tiết NVL"/>
      <sheetName val="Nhập_xuất"/>
      <sheetName val="Bảng tổng hợp NVL"/>
      <sheetName val="Thẻ kho"/>
      <sheetName val="Phiếu nhập-xuất"/>
      <sheetName val="Tổng hợp công nợ"/>
      <sheetName val="Sổ chi tiết công nợ"/>
      <sheetName val="Sổ tiền vay"/>
      <sheetName val="Sổ chi tiết TK"/>
      <sheetName val="Sổ CPKD - 15"/>
      <sheetName val="Sổ TSCĐ"/>
      <sheetName val="KHTSCĐ"/>
      <sheetName val="PBKH"/>
      <sheetName val="PBCPNH"/>
      <sheetName val="PBCCDC"/>
      <sheetName val="BKTNTL"/>
      <sheetName val="PBTL_BHXH"/>
      <sheetName val="03.TNDN"/>
      <sheetName val="Tổng hợp Z"/>
      <sheetName val="Sổ chi tiết bán hàng"/>
      <sheetName val="mau 01-1"/>
      <sheetName val="mau 01-2"/>
      <sheetName val="DS-NV"/>
      <sheetName val="Tonghop"/>
      <sheetName val="Inphieulinhluong"/>
      <sheetName val="phucap"/>
      <sheetName val="Cong_om_phep"/>
      <sheetName val="Khautru"/>
      <sheetName val="P.Bo"/>
      <sheetName val="00000000"/>
    </sheetNames>
    <sheetDataSet>
      <sheetData sheetId="0">
        <row r="10">
          <cell r="E10">
            <v>40574</v>
          </cell>
        </row>
      </sheetData>
      <sheetData sheetId="1"/>
      <sheetData sheetId="2">
        <row r="5">
          <cell r="R5">
            <v>0</v>
          </cell>
        </row>
        <row r="6">
          <cell r="R6">
            <v>0</v>
          </cell>
        </row>
        <row r="7">
          <cell r="R7">
            <v>0</v>
          </cell>
        </row>
        <row r="8">
          <cell r="R8">
            <v>0</v>
          </cell>
        </row>
        <row r="9">
          <cell r="R9">
            <v>0</v>
          </cell>
        </row>
        <row r="10">
          <cell r="R10">
            <v>0</v>
          </cell>
        </row>
        <row r="11">
          <cell r="R11">
            <v>0</v>
          </cell>
        </row>
        <row r="12">
          <cell r="R12">
            <v>0</v>
          </cell>
        </row>
        <row r="13">
          <cell r="R13">
            <v>0</v>
          </cell>
        </row>
        <row r="14">
          <cell r="R14">
            <v>0</v>
          </cell>
        </row>
        <row r="15">
          <cell r="R15">
            <v>0</v>
          </cell>
        </row>
        <row r="16">
          <cell r="R16">
            <v>0</v>
          </cell>
        </row>
        <row r="17">
          <cell r="R17">
            <v>0</v>
          </cell>
        </row>
        <row r="18">
          <cell r="R18">
            <v>0</v>
          </cell>
        </row>
        <row r="19">
          <cell r="R19">
            <v>0</v>
          </cell>
        </row>
        <row r="20">
          <cell r="R20">
            <v>0</v>
          </cell>
        </row>
        <row r="21">
          <cell r="R21">
            <v>0</v>
          </cell>
        </row>
        <row r="22">
          <cell r="R22">
            <v>0</v>
          </cell>
        </row>
        <row r="23">
          <cell r="R23">
            <v>0</v>
          </cell>
        </row>
        <row r="24">
          <cell r="R24">
            <v>0</v>
          </cell>
        </row>
        <row r="25">
          <cell r="R25">
            <v>0</v>
          </cell>
        </row>
        <row r="26">
          <cell r="R26">
            <v>0</v>
          </cell>
        </row>
        <row r="27">
          <cell r="R27">
            <v>0</v>
          </cell>
        </row>
        <row r="28">
          <cell r="R28">
            <v>0</v>
          </cell>
        </row>
        <row r="29">
          <cell r="R29">
            <v>0</v>
          </cell>
        </row>
        <row r="30">
          <cell r="R30">
            <v>0</v>
          </cell>
        </row>
        <row r="31">
          <cell r="R31">
            <v>0</v>
          </cell>
        </row>
        <row r="32">
          <cell r="R32">
            <v>0</v>
          </cell>
        </row>
        <row r="33">
          <cell r="R33">
            <v>0</v>
          </cell>
        </row>
        <row r="34">
          <cell r="R34">
            <v>0</v>
          </cell>
        </row>
        <row r="35">
          <cell r="R35">
            <v>0</v>
          </cell>
        </row>
        <row r="36">
          <cell r="R36">
            <v>0</v>
          </cell>
        </row>
        <row r="37">
          <cell r="R37">
            <v>0</v>
          </cell>
        </row>
        <row r="38">
          <cell r="R38">
            <v>0</v>
          </cell>
        </row>
        <row r="39">
          <cell r="R39">
            <v>0</v>
          </cell>
        </row>
        <row r="40">
          <cell r="R40">
            <v>0</v>
          </cell>
        </row>
        <row r="41">
          <cell r="R41">
            <v>0</v>
          </cell>
        </row>
        <row r="42">
          <cell r="R42">
            <v>0</v>
          </cell>
        </row>
        <row r="43">
          <cell r="R43">
            <v>0</v>
          </cell>
        </row>
        <row r="44">
          <cell r="R44">
            <v>0</v>
          </cell>
        </row>
        <row r="45">
          <cell r="R45">
            <v>0</v>
          </cell>
        </row>
        <row r="46">
          <cell r="R46">
            <v>0</v>
          </cell>
        </row>
        <row r="47">
          <cell r="R47">
            <v>0</v>
          </cell>
        </row>
        <row r="48">
          <cell r="R48">
            <v>0</v>
          </cell>
        </row>
        <row r="49">
          <cell r="R49">
            <v>0</v>
          </cell>
        </row>
        <row r="50">
          <cell r="R50">
            <v>0</v>
          </cell>
        </row>
        <row r="51">
          <cell r="R51">
            <v>0</v>
          </cell>
        </row>
        <row r="52">
          <cell r="R52">
            <v>0</v>
          </cell>
        </row>
        <row r="53">
          <cell r="R53">
            <v>0</v>
          </cell>
        </row>
        <row r="54">
          <cell r="R54">
            <v>0</v>
          </cell>
        </row>
        <row r="55">
          <cell r="R55">
            <v>0</v>
          </cell>
        </row>
        <row r="56">
          <cell r="R56">
            <v>0</v>
          </cell>
        </row>
        <row r="57">
          <cell r="R57">
            <v>0</v>
          </cell>
        </row>
        <row r="58">
          <cell r="R58">
            <v>0</v>
          </cell>
        </row>
        <row r="59">
          <cell r="R59">
            <v>0</v>
          </cell>
        </row>
        <row r="60">
          <cell r="R60">
            <v>0</v>
          </cell>
        </row>
        <row r="61">
          <cell r="R61">
            <v>0</v>
          </cell>
        </row>
        <row r="62">
          <cell r="R62">
            <v>0</v>
          </cell>
        </row>
        <row r="63">
          <cell r="R63">
            <v>0</v>
          </cell>
        </row>
        <row r="64">
          <cell r="R64">
            <v>0</v>
          </cell>
        </row>
        <row r="65">
          <cell r="R65">
            <v>0</v>
          </cell>
        </row>
        <row r="66">
          <cell r="R66">
            <v>0</v>
          </cell>
        </row>
        <row r="67">
          <cell r="R67">
            <v>0</v>
          </cell>
        </row>
        <row r="68">
          <cell r="R68">
            <v>0</v>
          </cell>
        </row>
        <row r="69">
          <cell r="R69">
            <v>0</v>
          </cell>
        </row>
        <row r="70">
          <cell r="R70">
            <v>0</v>
          </cell>
        </row>
        <row r="97">
          <cell r="R97">
            <v>0</v>
          </cell>
        </row>
        <row r="98">
          <cell r="R98">
            <v>0</v>
          </cell>
        </row>
        <row r="99">
          <cell r="R99">
            <v>0</v>
          </cell>
        </row>
        <row r="100">
          <cell r="R100">
            <v>0</v>
          </cell>
        </row>
        <row r="101">
          <cell r="R101">
            <v>0</v>
          </cell>
        </row>
        <row r="102">
          <cell r="R102">
            <v>0</v>
          </cell>
        </row>
        <row r="103">
          <cell r="R103">
            <v>0</v>
          </cell>
        </row>
        <row r="104">
          <cell r="R104">
            <v>0</v>
          </cell>
        </row>
        <row r="105">
          <cell r="R105">
            <v>0</v>
          </cell>
        </row>
        <row r="106">
          <cell r="R106">
            <v>0</v>
          </cell>
        </row>
        <row r="107">
          <cell r="R107">
            <v>0</v>
          </cell>
        </row>
        <row r="108">
          <cell r="R108">
            <v>0</v>
          </cell>
        </row>
        <row r="109">
          <cell r="R109">
            <v>0</v>
          </cell>
        </row>
        <row r="110">
          <cell r="R110">
            <v>0</v>
          </cell>
        </row>
        <row r="111">
          <cell r="R111">
            <v>0</v>
          </cell>
        </row>
        <row r="112">
          <cell r="R112">
            <v>0</v>
          </cell>
        </row>
        <row r="113">
          <cell r="R113">
            <v>0</v>
          </cell>
        </row>
        <row r="114">
          <cell r="R114">
            <v>0</v>
          </cell>
        </row>
        <row r="115">
          <cell r="R115">
            <v>0</v>
          </cell>
        </row>
        <row r="116">
          <cell r="R116">
            <v>0</v>
          </cell>
        </row>
        <row r="117">
          <cell r="R117">
            <v>0</v>
          </cell>
        </row>
      </sheetData>
      <sheetData sheetId="3"/>
      <sheetData sheetId="4"/>
      <sheetData sheetId="5"/>
      <sheetData sheetId="6"/>
      <sheetData sheetId="7"/>
      <sheetData sheetId="8">
        <row r="10">
          <cell r="B10">
            <v>111</v>
          </cell>
          <cell r="E10">
            <v>0</v>
          </cell>
          <cell r="F10">
            <v>0</v>
          </cell>
          <cell r="I10">
            <v>0</v>
          </cell>
          <cell r="J10">
            <v>0</v>
          </cell>
        </row>
        <row r="11">
          <cell r="E11">
            <v>0</v>
          </cell>
          <cell r="I11">
            <v>0</v>
          </cell>
          <cell r="J11">
            <v>0</v>
          </cell>
        </row>
        <row r="12">
          <cell r="I12">
            <v>0</v>
          </cell>
          <cell r="J12">
            <v>0</v>
          </cell>
        </row>
        <row r="13">
          <cell r="I13">
            <v>0</v>
          </cell>
          <cell r="J13">
            <v>0</v>
          </cell>
        </row>
        <row r="14">
          <cell r="B14">
            <v>111</v>
          </cell>
          <cell r="E14">
            <v>0</v>
          </cell>
          <cell r="F14">
            <v>0</v>
          </cell>
          <cell r="I14">
            <v>0</v>
          </cell>
          <cell r="J14">
            <v>0</v>
          </cell>
        </row>
        <row r="15">
          <cell r="E15">
            <v>0</v>
          </cell>
          <cell r="I15">
            <v>0</v>
          </cell>
          <cell r="J15">
            <v>0</v>
          </cell>
        </row>
        <row r="16">
          <cell r="I16">
            <v>0</v>
          </cell>
          <cell r="J16">
            <v>0</v>
          </cell>
        </row>
        <row r="17">
          <cell r="I17">
            <v>0</v>
          </cell>
          <cell r="J17">
            <v>0</v>
          </cell>
        </row>
        <row r="18">
          <cell r="B18">
            <v>111</v>
          </cell>
          <cell r="E18">
            <v>0</v>
          </cell>
          <cell r="F18">
            <v>0</v>
          </cell>
          <cell r="I18">
            <v>0</v>
          </cell>
          <cell r="J18">
            <v>0</v>
          </cell>
        </row>
        <row r="19">
          <cell r="I19">
            <v>0</v>
          </cell>
          <cell r="J19">
            <v>0</v>
          </cell>
        </row>
        <row r="20">
          <cell r="I20">
            <v>0</v>
          </cell>
          <cell r="J20">
            <v>0</v>
          </cell>
        </row>
        <row r="21">
          <cell r="B21">
            <v>112</v>
          </cell>
          <cell r="E21">
            <v>0</v>
          </cell>
          <cell r="F21">
            <v>0</v>
          </cell>
          <cell r="I21">
            <v>0</v>
          </cell>
          <cell r="J21">
            <v>0</v>
          </cell>
        </row>
        <row r="22">
          <cell r="I22">
            <v>0</v>
          </cell>
          <cell r="J22">
            <v>0</v>
          </cell>
        </row>
        <row r="23">
          <cell r="I23">
            <v>0</v>
          </cell>
          <cell r="J23">
            <v>0</v>
          </cell>
        </row>
        <row r="24">
          <cell r="B24">
            <v>121</v>
          </cell>
          <cell r="E24">
            <v>0</v>
          </cell>
          <cell r="F24">
            <v>0</v>
          </cell>
          <cell r="I24">
            <v>0</v>
          </cell>
          <cell r="J24">
            <v>0</v>
          </cell>
        </row>
        <row r="25">
          <cell r="I25">
            <v>0</v>
          </cell>
          <cell r="J25">
            <v>0</v>
          </cell>
        </row>
        <row r="26">
          <cell r="I26">
            <v>0</v>
          </cell>
          <cell r="J26">
            <v>0</v>
          </cell>
        </row>
        <row r="27">
          <cell r="B27">
            <v>129</v>
          </cell>
          <cell r="I27">
            <v>0</v>
          </cell>
          <cell r="J27">
            <v>0</v>
          </cell>
        </row>
        <row r="28">
          <cell r="E28">
            <v>0</v>
          </cell>
          <cell r="F28">
            <v>0</v>
          </cell>
          <cell r="I28">
            <v>0</v>
          </cell>
          <cell r="J28">
            <v>0</v>
          </cell>
        </row>
        <row r="29">
          <cell r="B29">
            <v>131</v>
          </cell>
          <cell r="E29">
            <v>0</v>
          </cell>
          <cell r="I29">
            <v>0</v>
          </cell>
          <cell r="J29">
            <v>0</v>
          </cell>
        </row>
        <row r="30">
          <cell r="B30">
            <v>211</v>
          </cell>
          <cell r="I30">
            <v>0</v>
          </cell>
          <cell r="J30">
            <v>0</v>
          </cell>
        </row>
        <row r="31">
          <cell r="B31">
            <v>152</v>
          </cell>
          <cell r="E31">
            <v>0</v>
          </cell>
          <cell r="F31">
            <v>0</v>
          </cell>
          <cell r="I31">
            <v>0</v>
          </cell>
          <cell r="J31">
            <v>0</v>
          </cell>
        </row>
        <row r="32">
          <cell r="I32">
            <v>0</v>
          </cell>
          <cell r="J32">
            <v>0</v>
          </cell>
        </row>
        <row r="33">
          <cell r="I33">
            <v>0</v>
          </cell>
          <cell r="J33">
            <v>0</v>
          </cell>
        </row>
        <row r="34">
          <cell r="E34">
            <v>0</v>
          </cell>
          <cell r="F34">
            <v>0</v>
          </cell>
          <cell r="I34">
            <v>0</v>
          </cell>
          <cell r="J34">
            <v>0</v>
          </cell>
        </row>
        <row r="35">
          <cell r="B35">
            <v>212</v>
          </cell>
          <cell r="I35">
            <v>0</v>
          </cell>
          <cell r="J35">
            <v>0</v>
          </cell>
        </row>
        <row r="36">
          <cell r="B36">
            <v>213</v>
          </cell>
          <cell r="I36">
            <v>0</v>
          </cell>
          <cell r="J36">
            <v>0</v>
          </cell>
        </row>
        <row r="37">
          <cell r="B37">
            <v>133</v>
          </cell>
          <cell r="I37">
            <v>0</v>
          </cell>
          <cell r="J37">
            <v>0</v>
          </cell>
        </row>
        <row r="38">
          <cell r="E38">
            <v>0</v>
          </cell>
          <cell r="F38">
            <v>0</v>
          </cell>
          <cell r="I38">
            <v>0</v>
          </cell>
          <cell r="J38">
            <v>0</v>
          </cell>
        </row>
        <row r="39">
          <cell r="B39">
            <v>158</v>
          </cell>
          <cell r="I39">
            <v>0</v>
          </cell>
          <cell r="J39">
            <v>0</v>
          </cell>
        </row>
        <row r="40">
          <cell r="B40">
            <v>135</v>
          </cell>
          <cell r="I40">
            <v>0</v>
          </cell>
          <cell r="J40">
            <v>0</v>
          </cell>
        </row>
        <row r="41">
          <cell r="B41">
            <v>135</v>
          </cell>
          <cell r="I41">
            <v>0</v>
          </cell>
          <cell r="J41">
            <v>0</v>
          </cell>
        </row>
        <row r="42">
          <cell r="E42">
            <v>0</v>
          </cell>
          <cell r="F42">
            <v>0</v>
          </cell>
          <cell r="I42">
            <v>0</v>
          </cell>
          <cell r="J42">
            <v>0</v>
          </cell>
        </row>
        <row r="43">
          <cell r="B43">
            <v>139</v>
          </cell>
          <cell r="I43">
            <v>0</v>
          </cell>
          <cell r="J43">
            <v>0</v>
          </cell>
        </row>
        <row r="44">
          <cell r="B44">
            <v>219</v>
          </cell>
          <cell r="I44">
            <v>0</v>
          </cell>
          <cell r="J44">
            <v>0</v>
          </cell>
        </row>
        <row r="45">
          <cell r="B45">
            <v>158</v>
          </cell>
          <cell r="E45">
            <v>0</v>
          </cell>
          <cell r="I45">
            <v>0</v>
          </cell>
          <cell r="J45">
            <v>0</v>
          </cell>
        </row>
        <row r="46">
          <cell r="B46">
            <v>151</v>
          </cell>
          <cell r="I46">
            <v>0</v>
          </cell>
          <cell r="J46">
            <v>0</v>
          </cell>
        </row>
        <row r="47">
          <cell r="B47">
            <v>158</v>
          </cell>
          <cell r="I47">
            <v>0</v>
          </cell>
          <cell r="J47">
            <v>0</v>
          </cell>
        </row>
        <row r="48">
          <cell r="B48">
            <v>141</v>
          </cell>
          <cell r="I48">
            <v>0</v>
          </cell>
          <cell r="J48">
            <v>0</v>
          </cell>
        </row>
        <row r="49">
          <cell r="B49">
            <v>141</v>
          </cell>
          <cell r="E49">
            <v>0</v>
          </cell>
          <cell r="F49">
            <v>0</v>
          </cell>
          <cell r="I49">
            <v>0</v>
          </cell>
          <cell r="J49">
            <v>0</v>
          </cell>
        </row>
        <row r="50">
          <cell r="E50">
            <v>0</v>
          </cell>
          <cell r="I50">
            <v>0</v>
          </cell>
          <cell r="J50">
            <v>0</v>
          </cell>
        </row>
        <row r="51">
          <cell r="E51">
            <v>0</v>
          </cell>
          <cell r="I51">
            <v>0</v>
          </cell>
          <cell r="J51">
            <v>0</v>
          </cell>
        </row>
        <row r="52">
          <cell r="E52">
            <v>0</v>
          </cell>
          <cell r="I52">
            <v>0</v>
          </cell>
          <cell r="J52">
            <v>0</v>
          </cell>
        </row>
        <row r="53">
          <cell r="E53">
            <v>0</v>
          </cell>
          <cell r="I53">
            <v>0</v>
          </cell>
          <cell r="J53">
            <v>0</v>
          </cell>
        </row>
        <row r="54">
          <cell r="B54">
            <v>141</v>
          </cell>
          <cell r="E54">
            <v>0</v>
          </cell>
          <cell r="I54">
            <v>0</v>
          </cell>
          <cell r="J54">
            <v>0</v>
          </cell>
        </row>
        <row r="55">
          <cell r="B55">
            <v>141</v>
          </cell>
          <cell r="E55">
            <v>0</v>
          </cell>
          <cell r="I55">
            <v>0</v>
          </cell>
          <cell r="J55">
            <v>0</v>
          </cell>
        </row>
        <row r="56">
          <cell r="B56">
            <v>141</v>
          </cell>
          <cell r="E56">
            <v>0</v>
          </cell>
          <cell r="I56">
            <v>0</v>
          </cell>
          <cell r="J56">
            <v>0</v>
          </cell>
        </row>
        <row r="57">
          <cell r="B57">
            <v>141</v>
          </cell>
          <cell r="E57">
            <v>0</v>
          </cell>
          <cell r="F57">
            <v>0</v>
          </cell>
          <cell r="I57">
            <v>0</v>
          </cell>
          <cell r="J57">
            <v>0</v>
          </cell>
        </row>
        <row r="58">
          <cell r="E58">
            <v>0</v>
          </cell>
          <cell r="I58">
            <v>0</v>
          </cell>
          <cell r="J58">
            <v>0</v>
          </cell>
        </row>
        <row r="59">
          <cell r="E59">
            <v>0</v>
          </cell>
          <cell r="I59">
            <v>0</v>
          </cell>
          <cell r="J59">
            <v>0</v>
          </cell>
        </row>
        <row r="60">
          <cell r="I60">
            <v>0</v>
          </cell>
          <cell r="J60">
            <v>0</v>
          </cell>
        </row>
        <row r="61">
          <cell r="B61">
            <v>141</v>
          </cell>
          <cell r="I61">
            <v>0</v>
          </cell>
          <cell r="J61">
            <v>0</v>
          </cell>
        </row>
        <row r="62">
          <cell r="B62">
            <v>141</v>
          </cell>
          <cell r="I62">
            <v>0</v>
          </cell>
          <cell r="J62">
            <v>0</v>
          </cell>
        </row>
        <row r="63">
          <cell r="B63">
            <v>149</v>
          </cell>
          <cell r="I63">
            <v>0</v>
          </cell>
          <cell r="J63">
            <v>0</v>
          </cell>
        </row>
        <row r="64">
          <cell r="B64">
            <v>158</v>
          </cell>
          <cell r="E64">
            <v>0</v>
          </cell>
          <cell r="F64">
            <v>0</v>
          </cell>
          <cell r="I64">
            <v>0</v>
          </cell>
          <cell r="J64">
            <v>0</v>
          </cell>
        </row>
        <row r="65">
          <cell r="I65">
            <v>0</v>
          </cell>
          <cell r="J65">
            <v>0</v>
          </cell>
        </row>
        <row r="66">
          <cell r="I66">
            <v>0</v>
          </cell>
          <cell r="J66">
            <v>0</v>
          </cell>
        </row>
        <row r="67">
          <cell r="B67">
            <v>222</v>
          </cell>
          <cell r="E67">
            <v>0</v>
          </cell>
          <cell r="F67">
            <v>0</v>
          </cell>
          <cell r="I67">
            <v>0</v>
          </cell>
          <cell r="J67">
            <v>0</v>
          </cell>
        </row>
        <row r="68">
          <cell r="E68">
            <v>0</v>
          </cell>
          <cell r="I68">
            <v>0</v>
          </cell>
          <cell r="J68">
            <v>0</v>
          </cell>
        </row>
        <row r="69">
          <cell r="E69">
            <v>0</v>
          </cell>
          <cell r="I69">
            <v>0</v>
          </cell>
          <cell r="J69">
            <v>0</v>
          </cell>
        </row>
        <row r="70">
          <cell r="E70">
            <v>0</v>
          </cell>
          <cell r="I70">
            <v>0</v>
          </cell>
          <cell r="J70">
            <v>0</v>
          </cell>
        </row>
        <row r="71">
          <cell r="E71">
            <v>0</v>
          </cell>
          <cell r="I71">
            <v>0</v>
          </cell>
          <cell r="J71">
            <v>0</v>
          </cell>
        </row>
        <row r="72">
          <cell r="I72">
            <v>0</v>
          </cell>
          <cell r="J72">
            <v>0</v>
          </cell>
        </row>
        <row r="73">
          <cell r="I73">
            <v>0</v>
          </cell>
          <cell r="J73">
            <v>0</v>
          </cell>
        </row>
        <row r="74">
          <cell r="B74">
            <v>225</v>
          </cell>
          <cell r="I74">
            <v>0</v>
          </cell>
          <cell r="J74">
            <v>0</v>
          </cell>
        </row>
        <row r="75">
          <cell r="B75">
            <v>228</v>
          </cell>
          <cell r="E75">
            <v>0</v>
          </cell>
          <cell r="F75">
            <v>0</v>
          </cell>
          <cell r="I75">
            <v>0</v>
          </cell>
          <cell r="J75">
            <v>0</v>
          </cell>
        </row>
        <row r="76">
          <cell r="I76">
            <v>0</v>
          </cell>
          <cell r="J76">
            <v>0</v>
          </cell>
        </row>
        <row r="77">
          <cell r="I77">
            <v>0</v>
          </cell>
          <cell r="J77">
            <v>0</v>
          </cell>
        </row>
        <row r="78">
          <cell r="I78">
            <v>0</v>
          </cell>
          <cell r="J78">
            <v>0</v>
          </cell>
        </row>
        <row r="79">
          <cell r="I79">
            <v>0</v>
          </cell>
          <cell r="J79">
            <v>0</v>
          </cell>
        </row>
        <row r="80">
          <cell r="I80">
            <v>0</v>
          </cell>
          <cell r="J80">
            <v>0</v>
          </cell>
        </row>
        <row r="81">
          <cell r="I81">
            <v>0</v>
          </cell>
          <cell r="J81">
            <v>0</v>
          </cell>
        </row>
        <row r="82">
          <cell r="I82">
            <v>0</v>
          </cell>
          <cell r="J82">
            <v>0</v>
          </cell>
        </row>
        <row r="83">
          <cell r="E83">
            <v>0</v>
          </cell>
          <cell r="F83">
            <v>0</v>
          </cell>
          <cell r="I83">
            <v>0</v>
          </cell>
          <cell r="J83">
            <v>0</v>
          </cell>
        </row>
        <row r="84">
          <cell r="B84">
            <v>223</v>
          </cell>
          <cell r="E84">
            <v>0</v>
          </cell>
          <cell r="F84">
            <v>0</v>
          </cell>
          <cell r="I84">
            <v>0</v>
          </cell>
          <cell r="J84">
            <v>0</v>
          </cell>
        </row>
        <row r="85">
          <cell r="B85">
            <v>226</v>
          </cell>
          <cell r="I85">
            <v>0</v>
          </cell>
          <cell r="J85">
            <v>0</v>
          </cell>
        </row>
        <row r="86">
          <cell r="B86">
            <v>229</v>
          </cell>
          <cell r="I86">
            <v>0</v>
          </cell>
          <cell r="J86">
            <v>0</v>
          </cell>
        </row>
        <row r="87">
          <cell r="B87">
            <v>242</v>
          </cell>
          <cell r="I87">
            <v>0</v>
          </cell>
          <cell r="J87">
            <v>0</v>
          </cell>
        </row>
        <row r="88">
          <cell r="B88">
            <v>241</v>
          </cell>
          <cell r="I88">
            <v>0</v>
          </cell>
          <cell r="J88">
            <v>0</v>
          </cell>
        </row>
        <row r="89">
          <cell r="B89">
            <v>251</v>
          </cell>
          <cell r="I89">
            <v>0</v>
          </cell>
          <cell r="J89">
            <v>0</v>
          </cell>
        </row>
        <row r="90">
          <cell r="B90">
            <v>252</v>
          </cell>
          <cell r="I90">
            <v>0</v>
          </cell>
          <cell r="J90">
            <v>0</v>
          </cell>
        </row>
        <row r="91">
          <cell r="B91">
            <v>252</v>
          </cell>
          <cell r="I91">
            <v>0</v>
          </cell>
          <cell r="J91">
            <v>0</v>
          </cell>
        </row>
        <row r="92">
          <cell r="B92">
            <v>258</v>
          </cell>
          <cell r="E92">
            <v>0</v>
          </cell>
          <cell r="F92">
            <v>0</v>
          </cell>
          <cell r="I92">
            <v>0</v>
          </cell>
          <cell r="J92">
            <v>0</v>
          </cell>
        </row>
        <row r="93">
          <cell r="I93">
            <v>0</v>
          </cell>
          <cell r="J93">
            <v>0</v>
          </cell>
        </row>
        <row r="94">
          <cell r="I94">
            <v>0</v>
          </cell>
          <cell r="J94">
            <v>0</v>
          </cell>
        </row>
        <row r="95">
          <cell r="I95">
            <v>0</v>
          </cell>
          <cell r="J95">
            <v>0</v>
          </cell>
        </row>
        <row r="96">
          <cell r="B96">
            <v>259</v>
          </cell>
          <cell r="I96">
            <v>0</v>
          </cell>
          <cell r="J96">
            <v>0</v>
          </cell>
        </row>
        <row r="97">
          <cell r="B97">
            <v>230</v>
          </cell>
          <cell r="E97">
            <v>0</v>
          </cell>
          <cell r="F97">
            <v>0</v>
          </cell>
          <cell r="I97">
            <v>0</v>
          </cell>
          <cell r="J97">
            <v>0</v>
          </cell>
        </row>
        <row r="98">
          <cell r="I98">
            <v>0</v>
          </cell>
          <cell r="J98">
            <v>0</v>
          </cell>
        </row>
        <row r="99">
          <cell r="I99">
            <v>0</v>
          </cell>
          <cell r="J99">
            <v>0</v>
          </cell>
        </row>
        <row r="100">
          <cell r="I100">
            <v>0</v>
          </cell>
          <cell r="J100">
            <v>0</v>
          </cell>
        </row>
        <row r="101">
          <cell r="B101">
            <v>261</v>
          </cell>
          <cell r="I101">
            <v>0</v>
          </cell>
          <cell r="J101">
            <v>0</v>
          </cell>
        </row>
        <row r="102">
          <cell r="B102">
            <v>262</v>
          </cell>
          <cell r="E102">
            <v>0</v>
          </cell>
          <cell r="I102">
            <v>0</v>
          </cell>
          <cell r="J102">
            <v>0</v>
          </cell>
        </row>
        <row r="103">
          <cell r="B103">
            <v>268</v>
          </cell>
          <cell r="I103">
            <v>0</v>
          </cell>
          <cell r="J103">
            <v>0</v>
          </cell>
        </row>
        <row r="104">
          <cell r="B104">
            <v>311</v>
          </cell>
          <cell r="F104">
            <v>0</v>
          </cell>
          <cell r="I104">
            <v>0</v>
          </cell>
          <cell r="J104">
            <v>0</v>
          </cell>
        </row>
        <row r="105">
          <cell r="B105">
            <v>311</v>
          </cell>
          <cell r="I105">
            <v>0</v>
          </cell>
          <cell r="J105">
            <v>0</v>
          </cell>
        </row>
        <row r="106">
          <cell r="E106">
            <v>0</v>
          </cell>
          <cell r="F106">
            <v>0</v>
          </cell>
          <cell r="I106">
            <v>0</v>
          </cell>
          <cell r="J106">
            <v>0</v>
          </cell>
        </row>
        <row r="107">
          <cell r="B107">
            <v>312</v>
          </cell>
          <cell r="F107">
            <v>0</v>
          </cell>
          <cell r="I107">
            <v>0</v>
          </cell>
          <cell r="J107">
            <v>0</v>
          </cell>
        </row>
        <row r="108">
          <cell r="B108">
            <v>331</v>
          </cell>
          <cell r="I108">
            <v>0</v>
          </cell>
          <cell r="J108">
            <v>0</v>
          </cell>
        </row>
        <row r="109">
          <cell r="B109">
            <v>314</v>
          </cell>
          <cell r="E109">
            <v>0</v>
          </cell>
          <cell r="F109">
            <v>0</v>
          </cell>
          <cell r="I109">
            <v>0</v>
          </cell>
          <cell r="J109">
            <v>0</v>
          </cell>
        </row>
        <row r="110">
          <cell r="I110">
            <v>0</v>
          </cell>
          <cell r="J110">
            <v>0</v>
          </cell>
        </row>
        <row r="111">
          <cell r="I111">
            <v>0</v>
          </cell>
          <cell r="J111">
            <v>0</v>
          </cell>
        </row>
        <row r="112">
          <cell r="I112">
            <v>0</v>
          </cell>
          <cell r="J112">
            <v>0</v>
          </cell>
        </row>
        <row r="113">
          <cell r="I113">
            <v>0</v>
          </cell>
          <cell r="J113">
            <v>0</v>
          </cell>
        </row>
        <row r="114">
          <cell r="F114">
            <v>0</v>
          </cell>
          <cell r="I114">
            <v>0</v>
          </cell>
          <cell r="J114">
            <v>0</v>
          </cell>
        </row>
        <row r="115">
          <cell r="F115">
            <v>0</v>
          </cell>
          <cell r="I115">
            <v>0</v>
          </cell>
          <cell r="J115">
            <v>0</v>
          </cell>
        </row>
        <row r="116">
          <cell r="F116">
            <v>0</v>
          </cell>
          <cell r="I116">
            <v>0</v>
          </cell>
          <cell r="J116">
            <v>0</v>
          </cell>
        </row>
        <row r="117">
          <cell r="F117">
            <v>0</v>
          </cell>
          <cell r="I117">
            <v>0</v>
          </cell>
          <cell r="J117">
            <v>0</v>
          </cell>
        </row>
        <row r="118">
          <cell r="I118">
            <v>0</v>
          </cell>
          <cell r="J118">
            <v>0</v>
          </cell>
        </row>
        <row r="119">
          <cell r="I119">
            <v>0</v>
          </cell>
          <cell r="J119">
            <v>0</v>
          </cell>
        </row>
        <row r="120">
          <cell r="B120">
            <v>315</v>
          </cell>
          <cell r="E120">
            <v>0</v>
          </cell>
          <cell r="F120">
            <v>0</v>
          </cell>
          <cell r="I120">
            <v>0</v>
          </cell>
          <cell r="J120">
            <v>0</v>
          </cell>
        </row>
        <row r="121">
          <cell r="I121">
            <v>0</v>
          </cell>
          <cell r="J121">
            <v>0</v>
          </cell>
        </row>
        <row r="122">
          <cell r="I122">
            <v>0</v>
          </cell>
          <cell r="J122">
            <v>0</v>
          </cell>
        </row>
        <row r="123">
          <cell r="B123">
            <v>316</v>
          </cell>
          <cell r="F123">
            <v>0</v>
          </cell>
          <cell r="I123">
            <v>0</v>
          </cell>
          <cell r="J123">
            <v>0</v>
          </cell>
        </row>
        <row r="124">
          <cell r="E124">
            <v>0</v>
          </cell>
          <cell r="F124">
            <v>0</v>
          </cell>
          <cell r="I124">
            <v>0</v>
          </cell>
          <cell r="J124">
            <v>0</v>
          </cell>
        </row>
        <row r="125">
          <cell r="B125">
            <v>317</v>
          </cell>
          <cell r="I125">
            <v>0</v>
          </cell>
          <cell r="J125">
            <v>0</v>
          </cell>
        </row>
        <row r="126">
          <cell r="B126">
            <v>332</v>
          </cell>
          <cell r="I126">
            <v>0</v>
          </cell>
          <cell r="J126">
            <v>0</v>
          </cell>
        </row>
        <row r="127">
          <cell r="B127">
            <v>318</v>
          </cell>
          <cell r="I127">
            <v>0</v>
          </cell>
          <cell r="J127">
            <v>0</v>
          </cell>
        </row>
        <row r="128">
          <cell r="E128">
            <v>0</v>
          </cell>
          <cell r="F128">
            <v>0</v>
          </cell>
          <cell r="I128">
            <v>0</v>
          </cell>
          <cell r="J128">
            <v>0</v>
          </cell>
        </row>
        <row r="129">
          <cell r="B129">
            <v>319</v>
          </cell>
          <cell r="I129">
            <v>0</v>
          </cell>
          <cell r="J129">
            <v>0</v>
          </cell>
        </row>
        <row r="130">
          <cell r="B130">
            <v>319</v>
          </cell>
          <cell r="I130">
            <v>0</v>
          </cell>
          <cell r="J130">
            <v>0</v>
          </cell>
        </row>
        <row r="131">
          <cell r="B131">
            <v>319</v>
          </cell>
          <cell r="I131">
            <v>0</v>
          </cell>
          <cell r="J131">
            <v>0</v>
          </cell>
        </row>
        <row r="132">
          <cell r="B132">
            <v>319</v>
          </cell>
          <cell r="I132">
            <v>0</v>
          </cell>
          <cell r="J132">
            <v>0</v>
          </cell>
        </row>
        <row r="133">
          <cell r="B133">
            <v>319</v>
          </cell>
          <cell r="I133">
            <v>0</v>
          </cell>
          <cell r="J133">
            <v>0</v>
          </cell>
        </row>
        <row r="134">
          <cell r="B134">
            <v>319</v>
          </cell>
          <cell r="I134">
            <v>0</v>
          </cell>
          <cell r="J134">
            <v>0</v>
          </cell>
        </row>
        <row r="135">
          <cell r="B135">
            <v>313</v>
          </cell>
          <cell r="I135">
            <v>0</v>
          </cell>
          <cell r="J135">
            <v>0</v>
          </cell>
        </row>
        <row r="136">
          <cell r="B136">
            <v>319</v>
          </cell>
          <cell r="I136">
            <v>0</v>
          </cell>
          <cell r="J136">
            <v>0</v>
          </cell>
        </row>
        <row r="137">
          <cell r="B137">
            <v>334</v>
          </cell>
          <cell r="I137">
            <v>0</v>
          </cell>
          <cell r="J137">
            <v>0</v>
          </cell>
        </row>
        <row r="138">
          <cell r="B138">
            <v>334</v>
          </cell>
          <cell r="I138">
            <v>0</v>
          </cell>
          <cell r="J138">
            <v>0</v>
          </cell>
        </row>
        <row r="139">
          <cell r="B139">
            <v>334</v>
          </cell>
          <cell r="E139">
            <v>0</v>
          </cell>
          <cell r="F139">
            <v>0</v>
          </cell>
          <cell r="I139">
            <v>0</v>
          </cell>
          <cell r="J139">
            <v>0</v>
          </cell>
        </row>
        <row r="140">
          <cell r="I140">
            <v>0</v>
          </cell>
          <cell r="J140">
            <v>0</v>
          </cell>
        </row>
        <row r="141">
          <cell r="I141">
            <v>0</v>
          </cell>
          <cell r="J141">
            <v>0</v>
          </cell>
        </row>
        <row r="142">
          <cell r="I142">
            <v>0</v>
          </cell>
          <cell r="J142">
            <v>0</v>
          </cell>
        </row>
        <row r="143">
          <cell r="B143">
            <v>333</v>
          </cell>
          <cell r="I143">
            <v>0</v>
          </cell>
          <cell r="J143">
            <v>0</v>
          </cell>
        </row>
        <row r="144">
          <cell r="B144">
            <v>335</v>
          </cell>
          <cell r="I144">
            <v>0</v>
          </cell>
          <cell r="J144">
            <v>0</v>
          </cell>
        </row>
        <row r="145">
          <cell r="B145">
            <v>336</v>
          </cell>
          <cell r="I145">
            <v>0</v>
          </cell>
          <cell r="J145">
            <v>0</v>
          </cell>
        </row>
        <row r="146">
          <cell r="E146">
            <v>0</v>
          </cell>
          <cell r="F146">
            <v>0</v>
          </cell>
          <cell r="I146">
            <v>0</v>
          </cell>
          <cell r="J146">
            <v>0</v>
          </cell>
        </row>
        <row r="147">
          <cell r="B147">
            <v>320</v>
          </cell>
          <cell r="I147">
            <v>0</v>
          </cell>
          <cell r="J147">
            <v>0</v>
          </cell>
        </row>
        <row r="148">
          <cell r="B148">
            <v>337</v>
          </cell>
          <cell r="I148">
            <v>0</v>
          </cell>
          <cell r="J148">
            <v>0</v>
          </cell>
        </row>
        <row r="149">
          <cell r="E149">
            <v>0</v>
          </cell>
          <cell r="F149">
            <v>0</v>
          </cell>
          <cell r="I149">
            <v>0</v>
          </cell>
          <cell r="J149">
            <v>0</v>
          </cell>
        </row>
        <row r="150">
          <cell r="B150">
            <v>411</v>
          </cell>
          <cell r="F150">
            <v>0</v>
          </cell>
          <cell r="I150">
            <v>0</v>
          </cell>
          <cell r="J150">
            <v>0</v>
          </cell>
        </row>
        <row r="151">
          <cell r="B151">
            <v>412</v>
          </cell>
          <cell r="I151">
            <v>0</v>
          </cell>
          <cell r="J151">
            <v>0</v>
          </cell>
        </row>
        <row r="152">
          <cell r="B152">
            <v>413</v>
          </cell>
          <cell r="I152">
            <v>0</v>
          </cell>
          <cell r="J152">
            <v>0</v>
          </cell>
        </row>
        <row r="153">
          <cell r="B153">
            <v>415</v>
          </cell>
          <cell r="E153">
            <v>0</v>
          </cell>
          <cell r="F153">
            <v>0</v>
          </cell>
          <cell r="I153">
            <v>0</v>
          </cell>
          <cell r="J153">
            <v>0</v>
          </cell>
        </row>
        <row r="154">
          <cell r="B154">
            <v>416</v>
          </cell>
          <cell r="E154">
            <v>0</v>
          </cell>
          <cell r="F154">
            <v>0</v>
          </cell>
          <cell r="I154">
            <v>0</v>
          </cell>
          <cell r="J154">
            <v>0</v>
          </cell>
        </row>
        <row r="155">
          <cell r="I155">
            <v>0</v>
          </cell>
          <cell r="J155">
            <v>0</v>
          </cell>
        </row>
        <row r="156">
          <cell r="I156">
            <v>0</v>
          </cell>
          <cell r="J156">
            <v>0</v>
          </cell>
        </row>
        <row r="157">
          <cell r="B157">
            <v>417</v>
          </cell>
          <cell r="I157">
            <v>0</v>
          </cell>
          <cell r="J157">
            <v>0</v>
          </cell>
        </row>
        <row r="158">
          <cell r="B158">
            <v>418</v>
          </cell>
          <cell r="I158">
            <v>0</v>
          </cell>
          <cell r="J158">
            <v>0</v>
          </cell>
        </row>
        <row r="159">
          <cell r="B159">
            <v>419</v>
          </cell>
          <cell r="I159">
            <v>0</v>
          </cell>
          <cell r="J159">
            <v>0</v>
          </cell>
        </row>
        <row r="160">
          <cell r="B160">
            <v>414</v>
          </cell>
          <cell r="I160">
            <v>0</v>
          </cell>
          <cell r="J160">
            <v>0</v>
          </cell>
        </row>
        <row r="161">
          <cell r="B161">
            <v>420</v>
          </cell>
          <cell r="E161">
            <v>0</v>
          </cell>
          <cell r="F161">
            <v>0</v>
          </cell>
          <cell r="I161">
            <v>0</v>
          </cell>
          <cell r="J161">
            <v>0</v>
          </cell>
        </row>
        <row r="162">
          <cell r="F162">
            <v>0</v>
          </cell>
          <cell r="I162">
            <v>0</v>
          </cell>
          <cell r="J162">
            <v>0</v>
          </cell>
        </row>
        <row r="163">
          <cell r="I163">
            <v>0</v>
          </cell>
          <cell r="J163">
            <v>0</v>
          </cell>
        </row>
        <row r="164">
          <cell r="B164">
            <v>431</v>
          </cell>
          <cell r="E164">
            <v>0</v>
          </cell>
          <cell r="F164">
            <v>0</v>
          </cell>
          <cell r="I164">
            <v>0</v>
          </cell>
          <cell r="J164">
            <v>0</v>
          </cell>
        </row>
        <row r="165">
          <cell r="I165">
            <v>0</v>
          </cell>
          <cell r="J165">
            <v>0</v>
          </cell>
        </row>
        <row r="166">
          <cell r="I166">
            <v>0</v>
          </cell>
          <cell r="J166">
            <v>0</v>
          </cell>
        </row>
        <row r="167">
          <cell r="I167">
            <v>0</v>
          </cell>
          <cell r="J167">
            <v>0</v>
          </cell>
        </row>
        <row r="168">
          <cell r="B168">
            <v>421</v>
          </cell>
          <cell r="I168">
            <v>0</v>
          </cell>
          <cell r="J168">
            <v>0</v>
          </cell>
        </row>
        <row r="169">
          <cell r="B169">
            <v>432</v>
          </cell>
          <cell r="E169">
            <v>0</v>
          </cell>
          <cell r="F169">
            <v>0</v>
          </cell>
          <cell r="I169">
            <v>0</v>
          </cell>
          <cell r="J169">
            <v>0</v>
          </cell>
        </row>
        <row r="170">
          <cell r="I170">
            <v>0</v>
          </cell>
          <cell r="J170">
            <v>0</v>
          </cell>
        </row>
        <row r="171">
          <cell r="I171">
            <v>0</v>
          </cell>
          <cell r="J171">
            <v>0</v>
          </cell>
        </row>
        <row r="172">
          <cell r="B172">
            <v>433</v>
          </cell>
          <cell r="I172">
            <v>0</v>
          </cell>
          <cell r="J172">
            <v>0</v>
          </cell>
        </row>
        <row r="173">
          <cell r="E173">
            <v>0</v>
          </cell>
          <cell r="F173">
            <v>0</v>
          </cell>
          <cell r="I173">
            <v>0</v>
          </cell>
          <cell r="J173">
            <v>0</v>
          </cell>
        </row>
        <row r="174">
          <cell r="I174">
            <v>0</v>
          </cell>
          <cell r="J174">
            <v>0</v>
          </cell>
        </row>
        <row r="175">
          <cell r="I175">
            <v>0</v>
          </cell>
          <cell r="J175">
            <v>0</v>
          </cell>
        </row>
        <row r="176">
          <cell r="I176">
            <v>0</v>
          </cell>
          <cell r="J176">
            <v>0</v>
          </cell>
        </row>
        <row r="177">
          <cell r="I177">
            <v>0</v>
          </cell>
          <cell r="J177">
            <v>0</v>
          </cell>
        </row>
        <row r="178">
          <cell r="I178">
            <v>0</v>
          </cell>
          <cell r="J178">
            <v>0</v>
          </cell>
        </row>
        <row r="179">
          <cell r="E179">
            <v>0</v>
          </cell>
          <cell r="F179">
            <v>0</v>
          </cell>
          <cell r="I179">
            <v>0</v>
          </cell>
          <cell r="J179">
            <v>0</v>
          </cell>
        </row>
        <row r="180">
          <cell r="I180">
            <v>0</v>
          </cell>
          <cell r="J180">
            <v>0</v>
          </cell>
        </row>
        <row r="181">
          <cell r="I181">
            <v>0</v>
          </cell>
          <cell r="J181">
            <v>0</v>
          </cell>
        </row>
        <row r="182">
          <cell r="I182">
            <v>0</v>
          </cell>
          <cell r="J182">
            <v>0</v>
          </cell>
        </row>
        <row r="183">
          <cell r="E183">
            <v>0</v>
          </cell>
          <cell r="F183">
            <v>0</v>
          </cell>
          <cell r="I183">
            <v>0</v>
          </cell>
          <cell r="J183">
            <v>0</v>
          </cell>
        </row>
        <row r="184">
          <cell r="I184">
            <v>0</v>
          </cell>
          <cell r="J184">
            <v>0</v>
          </cell>
        </row>
        <row r="185">
          <cell r="I185">
            <v>0</v>
          </cell>
          <cell r="J185">
            <v>0</v>
          </cell>
        </row>
        <row r="186">
          <cell r="I186">
            <v>0</v>
          </cell>
          <cell r="J186">
            <v>0</v>
          </cell>
        </row>
        <row r="187">
          <cell r="I187">
            <v>0</v>
          </cell>
          <cell r="J187">
            <v>0</v>
          </cell>
        </row>
        <row r="188">
          <cell r="I188">
            <v>0</v>
          </cell>
          <cell r="J188">
            <v>0</v>
          </cell>
        </row>
        <row r="189">
          <cell r="E189">
            <v>0</v>
          </cell>
          <cell r="F189">
            <v>0</v>
          </cell>
          <cell r="I189">
            <v>0</v>
          </cell>
          <cell r="J189">
            <v>0</v>
          </cell>
        </row>
        <row r="190">
          <cell r="I190">
            <v>0</v>
          </cell>
          <cell r="J190">
            <v>0</v>
          </cell>
        </row>
        <row r="191">
          <cell r="I191">
            <v>0</v>
          </cell>
          <cell r="J191">
            <v>0</v>
          </cell>
        </row>
        <row r="192">
          <cell r="I192">
            <v>0</v>
          </cell>
          <cell r="J192">
            <v>0</v>
          </cell>
        </row>
        <row r="193">
          <cell r="I193">
            <v>0</v>
          </cell>
          <cell r="J193">
            <v>0</v>
          </cell>
        </row>
        <row r="194">
          <cell r="E194">
            <v>0</v>
          </cell>
          <cell r="F194">
            <v>0</v>
          </cell>
          <cell r="I194">
            <v>0</v>
          </cell>
          <cell r="J194">
            <v>0</v>
          </cell>
        </row>
        <row r="195">
          <cell r="I195">
            <v>0</v>
          </cell>
          <cell r="J195">
            <v>0</v>
          </cell>
        </row>
        <row r="196">
          <cell r="I196">
            <v>0</v>
          </cell>
          <cell r="J196">
            <v>0</v>
          </cell>
        </row>
        <row r="197">
          <cell r="I197">
            <v>0</v>
          </cell>
          <cell r="J197">
            <v>0</v>
          </cell>
        </row>
        <row r="198">
          <cell r="I198">
            <v>0</v>
          </cell>
          <cell r="J198">
            <v>0</v>
          </cell>
        </row>
        <row r="199">
          <cell r="I199">
            <v>0</v>
          </cell>
          <cell r="J199">
            <v>0</v>
          </cell>
        </row>
        <row r="200">
          <cell r="I200">
            <v>0</v>
          </cell>
          <cell r="J200">
            <v>0</v>
          </cell>
        </row>
        <row r="201">
          <cell r="E201">
            <v>0</v>
          </cell>
          <cell r="F201">
            <v>0</v>
          </cell>
          <cell r="I201">
            <v>0</v>
          </cell>
          <cell r="J201">
            <v>0</v>
          </cell>
        </row>
        <row r="202">
          <cell r="I202">
            <v>0</v>
          </cell>
          <cell r="J202">
            <v>0</v>
          </cell>
        </row>
        <row r="203">
          <cell r="I203">
            <v>0</v>
          </cell>
          <cell r="J203">
            <v>0</v>
          </cell>
        </row>
        <row r="204">
          <cell r="I204">
            <v>0</v>
          </cell>
          <cell r="J204">
            <v>0</v>
          </cell>
        </row>
        <row r="205">
          <cell r="I205">
            <v>0</v>
          </cell>
          <cell r="J205">
            <v>0</v>
          </cell>
        </row>
        <row r="206">
          <cell r="I206">
            <v>0</v>
          </cell>
          <cell r="J206">
            <v>0</v>
          </cell>
        </row>
        <row r="207">
          <cell r="I207">
            <v>0</v>
          </cell>
          <cell r="J207">
            <v>0</v>
          </cell>
        </row>
        <row r="208">
          <cell r="I208">
            <v>0</v>
          </cell>
          <cell r="J208">
            <v>0</v>
          </cell>
        </row>
        <row r="209">
          <cell r="I209">
            <v>0</v>
          </cell>
          <cell r="J209">
            <v>0</v>
          </cell>
        </row>
        <row r="210">
          <cell r="E210">
            <v>0</v>
          </cell>
          <cell r="F210">
            <v>0</v>
          </cell>
          <cell r="I210">
            <v>0</v>
          </cell>
          <cell r="J210">
            <v>0</v>
          </cell>
        </row>
        <row r="211">
          <cell r="I211">
            <v>0</v>
          </cell>
          <cell r="J211">
            <v>0</v>
          </cell>
        </row>
        <row r="212">
          <cell r="I212">
            <v>0</v>
          </cell>
          <cell r="J212">
            <v>0</v>
          </cell>
        </row>
        <row r="213">
          <cell r="E213">
            <v>0</v>
          </cell>
          <cell r="F213">
            <v>0</v>
          </cell>
          <cell r="I213">
            <v>0</v>
          </cell>
          <cell r="J213">
            <v>0</v>
          </cell>
        </row>
        <row r="214">
          <cell r="I214">
            <v>0</v>
          </cell>
          <cell r="J214">
            <v>0</v>
          </cell>
        </row>
        <row r="215">
          <cell r="I215">
            <v>0</v>
          </cell>
          <cell r="J215">
            <v>0</v>
          </cell>
        </row>
        <row r="216">
          <cell r="I216">
            <v>0</v>
          </cell>
          <cell r="J216">
            <v>0</v>
          </cell>
        </row>
        <row r="217">
          <cell r="I217">
            <v>0</v>
          </cell>
          <cell r="J217">
            <v>0</v>
          </cell>
        </row>
        <row r="218">
          <cell r="I218">
            <v>0</v>
          </cell>
          <cell r="J218">
            <v>0</v>
          </cell>
        </row>
        <row r="219">
          <cell r="I219">
            <v>0</v>
          </cell>
          <cell r="J219">
            <v>0</v>
          </cell>
        </row>
        <row r="220">
          <cell r="I220">
            <v>0</v>
          </cell>
          <cell r="J220">
            <v>0</v>
          </cell>
        </row>
        <row r="221">
          <cell r="E221">
            <v>0</v>
          </cell>
          <cell r="F221">
            <v>0</v>
          </cell>
          <cell r="I221">
            <v>0</v>
          </cell>
          <cell r="J221">
            <v>0</v>
          </cell>
        </row>
        <row r="222">
          <cell r="I222">
            <v>0</v>
          </cell>
          <cell r="J222">
            <v>0</v>
          </cell>
        </row>
        <row r="223">
          <cell r="I223">
            <v>0</v>
          </cell>
          <cell r="J223">
            <v>0</v>
          </cell>
        </row>
        <row r="224">
          <cell r="I224">
            <v>0</v>
          </cell>
          <cell r="J224">
            <v>0</v>
          </cell>
        </row>
        <row r="225">
          <cell r="I225">
            <v>0</v>
          </cell>
          <cell r="J225">
            <v>0</v>
          </cell>
        </row>
        <row r="226">
          <cell r="I226">
            <v>0</v>
          </cell>
          <cell r="J226">
            <v>0</v>
          </cell>
        </row>
        <row r="227">
          <cell r="I227">
            <v>0</v>
          </cell>
          <cell r="J227">
            <v>0</v>
          </cell>
        </row>
        <row r="228">
          <cell r="I228">
            <v>0</v>
          </cell>
          <cell r="J228">
            <v>0</v>
          </cell>
        </row>
        <row r="229">
          <cell r="I229">
            <v>0</v>
          </cell>
          <cell r="J229">
            <v>0</v>
          </cell>
        </row>
        <row r="230">
          <cell r="I230">
            <v>0</v>
          </cell>
          <cell r="J230">
            <v>0</v>
          </cell>
        </row>
        <row r="231">
          <cell r="I231">
            <v>0</v>
          </cell>
          <cell r="J231">
            <v>0</v>
          </cell>
        </row>
        <row r="232">
          <cell r="E232">
            <v>0</v>
          </cell>
          <cell r="F232">
            <v>0</v>
          </cell>
          <cell r="I232">
            <v>0</v>
          </cell>
          <cell r="J232">
            <v>0</v>
          </cell>
        </row>
        <row r="233">
          <cell r="I233">
            <v>0</v>
          </cell>
          <cell r="J233">
            <v>0</v>
          </cell>
        </row>
        <row r="234">
          <cell r="I234">
            <v>0</v>
          </cell>
          <cell r="J234">
            <v>0</v>
          </cell>
        </row>
        <row r="235">
          <cell r="I235">
            <v>0</v>
          </cell>
          <cell r="J235">
            <v>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145"/>
  <sheetViews>
    <sheetView tabSelected="1" topLeftCell="A119" workbookViewId="0">
      <selection activeCell="H125" sqref="H125"/>
    </sheetView>
  </sheetViews>
  <sheetFormatPr defaultRowHeight="15"/>
  <cols>
    <col min="1" max="5" width="9.140625" style="96"/>
    <col min="6" max="6" width="6.42578125" style="96" customWidth="1"/>
    <col min="7" max="7" width="7.85546875" style="135" customWidth="1"/>
    <col min="8" max="8" width="22" style="136" customWidth="1"/>
    <col min="9" max="9" width="20.42578125" style="136" customWidth="1"/>
    <col min="10" max="16384" width="9.140625" style="96"/>
  </cols>
  <sheetData>
    <row r="1" spans="1:9" ht="18.75" customHeight="1">
      <c r="A1" s="97"/>
      <c r="B1" s="97"/>
      <c r="C1" s="97"/>
      <c r="D1" s="97"/>
      <c r="E1" s="97"/>
      <c r="F1" s="97"/>
      <c r="G1" s="203" t="s">
        <v>261</v>
      </c>
      <c r="H1" s="204"/>
      <c r="I1" s="204"/>
    </row>
    <row r="2" spans="1:9" ht="16.5" customHeight="1">
      <c r="A2" s="50" t="s">
        <v>243</v>
      </c>
      <c r="B2" s="51"/>
      <c r="C2" s="51"/>
      <c r="D2" s="51"/>
      <c r="E2" s="171" t="s">
        <v>232</v>
      </c>
      <c r="F2" s="171"/>
      <c r="G2" s="204"/>
      <c r="H2" s="204"/>
      <c r="I2" s="204"/>
    </row>
    <row r="3" spans="1:9" ht="15" customHeight="1">
      <c r="A3" s="50" t="s">
        <v>244</v>
      </c>
      <c r="B3" s="51"/>
      <c r="C3" s="51"/>
      <c r="D3" s="51"/>
      <c r="E3" s="171"/>
      <c r="F3" s="171"/>
      <c r="G3" s="204"/>
      <c r="H3" s="204"/>
      <c r="I3" s="204"/>
    </row>
    <row r="4" spans="1:9" ht="16.5">
      <c r="A4" s="98"/>
      <c r="B4" s="51"/>
      <c r="C4" s="51"/>
      <c r="D4" s="51"/>
      <c r="E4" s="171"/>
      <c r="F4" s="171"/>
      <c r="G4" s="171"/>
      <c r="H4" s="171"/>
      <c r="I4" s="171"/>
    </row>
    <row r="5" spans="1:9" ht="19.5">
      <c r="A5" s="193" t="s">
        <v>0</v>
      </c>
      <c r="B5" s="193"/>
      <c r="C5" s="193"/>
      <c r="D5" s="193"/>
      <c r="E5" s="193"/>
      <c r="F5" s="193"/>
      <c r="G5" s="193"/>
      <c r="H5" s="193"/>
      <c r="I5" s="193"/>
    </row>
    <row r="6" spans="1:9" ht="16.5">
      <c r="A6" s="194" t="s">
        <v>246</v>
      </c>
      <c r="B6" s="194"/>
      <c r="C6" s="194"/>
      <c r="D6" s="194"/>
      <c r="E6" s="194"/>
      <c r="F6" s="194"/>
      <c r="G6" s="194"/>
      <c r="H6" s="194"/>
      <c r="I6" s="194"/>
    </row>
    <row r="7" spans="1:9" ht="16.5">
      <c r="A7" s="99"/>
      <c r="B7" s="99"/>
      <c r="C7" s="195"/>
      <c r="D7" s="195"/>
      <c r="E7" s="195"/>
      <c r="F7" s="195"/>
      <c r="G7" s="195"/>
      <c r="H7" s="195"/>
      <c r="I7" s="95"/>
    </row>
    <row r="8" spans="1:9" ht="16.5" thickBot="1">
      <c r="A8" s="99"/>
      <c r="B8" s="99"/>
      <c r="C8" s="99"/>
      <c r="D8" s="99"/>
      <c r="E8" s="99"/>
      <c r="F8" s="99"/>
      <c r="G8" s="100"/>
      <c r="H8" s="101"/>
      <c r="I8" s="101" t="s">
        <v>242</v>
      </c>
    </row>
    <row r="9" spans="1:9" ht="32.25" thickBot="1">
      <c r="A9" s="196" t="s">
        <v>3</v>
      </c>
      <c r="B9" s="197"/>
      <c r="C9" s="197"/>
      <c r="D9" s="197"/>
      <c r="E9" s="197"/>
      <c r="F9" s="198"/>
      <c r="G9" s="102" t="s">
        <v>4</v>
      </c>
      <c r="H9" s="103" t="s">
        <v>254</v>
      </c>
      <c r="I9" s="103" t="s">
        <v>241</v>
      </c>
    </row>
    <row r="10" spans="1:9" ht="16.5">
      <c r="A10" s="199">
        <v>1</v>
      </c>
      <c r="B10" s="200"/>
      <c r="C10" s="200"/>
      <c r="D10" s="200"/>
      <c r="E10" s="200"/>
      <c r="F10" s="201"/>
      <c r="G10" s="104">
        <v>2</v>
      </c>
      <c r="H10" s="104">
        <v>4</v>
      </c>
      <c r="I10" s="104">
        <v>5</v>
      </c>
    </row>
    <row r="11" spans="1:9" s="107" customFormat="1" ht="16.5">
      <c r="A11" s="202" t="s">
        <v>45</v>
      </c>
      <c r="B11" s="202"/>
      <c r="C11" s="202"/>
      <c r="D11" s="202"/>
      <c r="E11" s="202"/>
      <c r="F11" s="202"/>
      <c r="G11" s="105">
        <v>100</v>
      </c>
      <c r="H11" s="106">
        <f>H12++H19+H28+H31+H15</f>
        <v>57713082458</v>
      </c>
      <c r="I11" s="106">
        <f>I12++I19+I28+I31+I15</f>
        <v>54538741302</v>
      </c>
    </row>
    <row r="12" spans="1:9" ht="16.5">
      <c r="A12" s="172" t="s">
        <v>6</v>
      </c>
      <c r="B12" s="172"/>
      <c r="C12" s="172"/>
      <c r="D12" s="172"/>
      <c r="E12" s="172"/>
      <c r="F12" s="172"/>
      <c r="G12" s="108">
        <v>110</v>
      </c>
      <c r="H12" s="109">
        <f>H13+H14</f>
        <v>3056392966</v>
      </c>
      <c r="I12" s="109">
        <f>I13+I14</f>
        <v>7702162902</v>
      </c>
    </row>
    <row r="13" spans="1:9" ht="16.5">
      <c r="A13" s="173" t="s">
        <v>7</v>
      </c>
      <c r="B13" s="173"/>
      <c r="C13" s="173"/>
      <c r="D13" s="173"/>
      <c r="E13" s="173"/>
      <c r="F13" s="173"/>
      <c r="G13" s="110">
        <v>111</v>
      </c>
      <c r="H13" s="47">
        <v>3056392966</v>
      </c>
      <c r="I13" s="47">
        <v>3702162902</v>
      </c>
    </row>
    <row r="14" spans="1:9" ht="16.5">
      <c r="A14" s="173" t="s">
        <v>8</v>
      </c>
      <c r="B14" s="173"/>
      <c r="C14" s="173"/>
      <c r="D14" s="173"/>
      <c r="E14" s="173"/>
      <c r="F14" s="173"/>
      <c r="G14" s="110">
        <v>112</v>
      </c>
      <c r="H14" s="47"/>
      <c r="I14" s="47">
        <v>4000000000</v>
      </c>
    </row>
    <row r="15" spans="1:9" ht="16.5">
      <c r="A15" s="172" t="s">
        <v>46</v>
      </c>
      <c r="B15" s="172"/>
      <c r="C15" s="172"/>
      <c r="D15" s="172"/>
      <c r="E15" s="172"/>
      <c r="F15" s="172"/>
      <c r="G15" s="108">
        <v>120</v>
      </c>
      <c r="H15" s="109">
        <f>H16+H17+H18</f>
        <v>500000000</v>
      </c>
      <c r="I15" s="109">
        <f>I16+I17+I18</f>
        <v>500000000</v>
      </c>
    </row>
    <row r="16" spans="1:9" ht="16.5">
      <c r="A16" s="173" t="s">
        <v>47</v>
      </c>
      <c r="B16" s="173"/>
      <c r="C16" s="173"/>
      <c r="D16" s="173"/>
      <c r="E16" s="173"/>
      <c r="F16" s="173"/>
      <c r="G16" s="110">
        <v>121</v>
      </c>
      <c r="H16" s="47"/>
      <c r="I16" s="47"/>
    </row>
    <row r="17" spans="1:9" ht="16.5">
      <c r="A17" s="111" t="s">
        <v>48</v>
      </c>
      <c r="B17" s="111"/>
      <c r="C17" s="111"/>
      <c r="D17" s="111"/>
      <c r="E17" s="112"/>
      <c r="F17" s="112"/>
      <c r="G17" s="113">
        <v>122</v>
      </c>
      <c r="H17" s="47"/>
      <c r="I17" s="47"/>
    </row>
    <row r="18" spans="1:9" ht="16.5">
      <c r="A18" s="173" t="s">
        <v>49</v>
      </c>
      <c r="B18" s="173"/>
      <c r="C18" s="173"/>
      <c r="D18" s="173"/>
      <c r="E18" s="173"/>
      <c r="F18" s="173"/>
      <c r="G18" s="110">
        <v>123</v>
      </c>
      <c r="H18" s="47">
        <v>500000000</v>
      </c>
      <c r="I18" s="47">
        <v>500000000</v>
      </c>
    </row>
    <row r="19" spans="1:9" ht="16.5">
      <c r="A19" s="172" t="s">
        <v>50</v>
      </c>
      <c r="B19" s="172"/>
      <c r="C19" s="172"/>
      <c r="D19" s="172"/>
      <c r="E19" s="172"/>
      <c r="F19" s="172"/>
      <c r="G19" s="108">
        <v>130</v>
      </c>
      <c r="H19" s="109">
        <f>SUM(H20:H27)</f>
        <v>41364161551</v>
      </c>
      <c r="I19" s="109">
        <f>SUM(I20:I27)</f>
        <v>36516312970</v>
      </c>
    </row>
    <row r="20" spans="1:9" ht="16.5">
      <c r="A20" s="173" t="s">
        <v>51</v>
      </c>
      <c r="B20" s="173"/>
      <c r="C20" s="173"/>
      <c r="D20" s="173"/>
      <c r="E20" s="173"/>
      <c r="F20" s="173"/>
      <c r="G20" s="110">
        <v>131</v>
      </c>
      <c r="H20" s="47">
        <v>19738428845</v>
      </c>
      <c r="I20" s="47">
        <f>33849776863-I39</f>
        <v>20614697874</v>
      </c>
    </row>
    <row r="21" spans="1:9" ht="16.5">
      <c r="A21" s="173" t="s">
        <v>52</v>
      </c>
      <c r="B21" s="173"/>
      <c r="C21" s="173"/>
      <c r="D21" s="173"/>
      <c r="E21" s="173"/>
      <c r="F21" s="173"/>
      <c r="G21" s="110">
        <v>132</v>
      </c>
      <c r="H21" s="47">
        <v>8934866310</v>
      </c>
      <c r="I21" s="47">
        <f>6416541178-I40</f>
        <v>4455678000</v>
      </c>
    </row>
    <row r="22" spans="1:9" ht="16.5">
      <c r="A22" s="173" t="s">
        <v>9</v>
      </c>
      <c r="B22" s="173"/>
      <c r="C22" s="173"/>
      <c r="D22" s="173"/>
      <c r="E22" s="173"/>
      <c r="F22" s="173"/>
      <c r="G22" s="110">
        <v>133</v>
      </c>
      <c r="H22" s="47"/>
      <c r="I22" s="47"/>
    </row>
    <row r="23" spans="1:9" ht="16.5">
      <c r="A23" s="173" t="s">
        <v>10</v>
      </c>
      <c r="B23" s="173"/>
      <c r="C23" s="173"/>
      <c r="D23" s="173"/>
      <c r="E23" s="173"/>
      <c r="F23" s="173"/>
      <c r="G23" s="110">
        <v>134</v>
      </c>
      <c r="H23" s="47"/>
      <c r="I23" s="47"/>
    </row>
    <row r="24" spans="1:9" ht="16.5">
      <c r="A24" s="173" t="s">
        <v>53</v>
      </c>
      <c r="B24" s="173"/>
      <c r="C24" s="173"/>
      <c r="D24" s="173"/>
      <c r="E24" s="173"/>
      <c r="F24" s="173"/>
      <c r="G24" s="113">
        <v>135</v>
      </c>
      <c r="H24" s="47"/>
      <c r="I24" s="47"/>
    </row>
    <row r="25" spans="1:9" ht="16.5">
      <c r="A25" s="173" t="s">
        <v>54</v>
      </c>
      <c r="B25" s="173"/>
      <c r="C25" s="173"/>
      <c r="D25" s="173"/>
      <c r="E25" s="173"/>
      <c r="F25" s="173"/>
      <c r="G25" s="110">
        <v>136</v>
      </c>
      <c r="H25" s="47">
        <v>12690866396</v>
      </c>
      <c r="I25" s="47">
        <f>14947131499+1178430285-4392320326-9500000000-287304362+9500000000</f>
        <v>11445937096</v>
      </c>
    </row>
    <row r="26" spans="1:9" ht="16.5">
      <c r="A26" s="173" t="s">
        <v>55</v>
      </c>
      <c r="B26" s="173"/>
      <c r="C26" s="173"/>
      <c r="D26" s="173"/>
      <c r="E26" s="173"/>
      <c r="F26" s="173"/>
      <c r="G26" s="110">
        <v>137</v>
      </c>
      <c r="H26" s="47"/>
      <c r="I26" s="47"/>
    </row>
    <row r="27" spans="1:9" ht="16.5">
      <c r="A27" s="173" t="s">
        <v>56</v>
      </c>
      <c r="B27" s="173"/>
      <c r="C27" s="173"/>
      <c r="D27" s="173"/>
      <c r="E27" s="173"/>
      <c r="F27" s="173"/>
      <c r="G27" s="110">
        <v>139</v>
      </c>
      <c r="H27" s="47"/>
      <c r="I27" s="47"/>
    </row>
    <row r="28" spans="1:9" ht="16.5">
      <c r="A28" s="172" t="s">
        <v>11</v>
      </c>
      <c r="B28" s="172"/>
      <c r="C28" s="172"/>
      <c r="D28" s="172"/>
      <c r="E28" s="172"/>
      <c r="F28" s="172"/>
      <c r="G28" s="108">
        <v>140</v>
      </c>
      <c r="H28" s="109">
        <f>H29+H30</f>
        <v>12613232534</v>
      </c>
      <c r="I28" s="109">
        <f>I29+I30</f>
        <v>9732207760</v>
      </c>
    </row>
    <row r="29" spans="1:9" ht="16.5">
      <c r="A29" s="173" t="s">
        <v>12</v>
      </c>
      <c r="B29" s="173"/>
      <c r="C29" s="173"/>
      <c r="D29" s="173"/>
      <c r="E29" s="173"/>
      <c r="F29" s="173"/>
      <c r="G29" s="110">
        <v>141</v>
      </c>
      <c r="H29" s="47">
        <v>12613232534</v>
      </c>
      <c r="I29" s="47">
        <f>9732207760</f>
        <v>9732207760</v>
      </c>
    </row>
    <row r="30" spans="1:9" ht="16.5">
      <c r="A30" s="173" t="s">
        <v>13</v>
      </c>
      <c r="B30" s="173"/>
      <c r="C30" s="173"/>
      <c r="D30" s="173"/>
      <c r="E30" s="173"/>
      <c r="F30" s="173"/>
      <c r="G30" s="110">
        <v>149</v>
      </c>
      <c r="H30" s="47"/>
      <c r="I30" s="47"/>
    </row>
    <row r="31" spans="1:9" ht="16.5">
      <c r="A31" s="172" t="s">
        <v>14</v>
      </c>
      <c r="B31" s="172"/>
      <c r="C31" s="172"/>
      <c r="D31" s="172"/>
      <c r="E31" s="172"/>
      <c r="F31" s="172"/>
      <c r="G31" s="108">
        <v>150</v>
      </c>
      <c r="H31" s="109">
        <f>SUM(H32:H36)</f>
        <v>179295407</v>
      </c>
      <c r="I31" s="109">
        <f>SUM(I32:I35)</f>
        <v>88057670</v>
      </c>
    </row>
    <row r="32" spans="1:9" ht="16.5">
      <c r="A32" s="173" t="s">
        <v>15</v>
      </c>
      <c r="B32" s="173"/>
      <c r="C32" s="173"/>
      <c r="D32" s="173"/>
      <c r="E32" s="173"/>
      <c r="F32" s="173"/>
      <c r="G32" s="110">
        <v>151</v>
      </c>
      <c r="H32" s="47">
        <v>119788529</v>
      </c>
      <c r="I32" s="47">
        <v>85057670</v>
      </c>
    </row>
    <row r="33" spans="1:9" ht="16.5">
      <c r="A33" s="173" t="s">
        <v>16</v>
      </c>
      <c r="B33" s="173"/>
      <c r="C33" s="173"/>
      <c r="D33" s="173"/>
      <c r="E33" s="173"/>
      <c r="F33" s="173"/>
      <c r="G33" s="110">
        <v>152</v>
      </c>
      <c r="H33" s="47"/>
      <c r="I33" s="47"/>
    </row>
    <row r="34" spans="1:9" ht="16.5">
      <c r="A34" s="173" t="s">
        <v>17</v>
      </c>
      <c r="B34" s="173"/>
      <c r="C34" s="173"/>
      <c r="D34" s="173"/>
      <c r="E34" s="173"/>
      <c r="F34" s="173"/>
      <c r="G34" s="110">
        <v>153</v>
      </c>
      <c r="H34" s="47">
        <v>59506878</v>
      </c>
      <c r="I34" s="47">
        <v>3000000</v>
      </c>
    </row>
    <row r="35" spans="1:9" ht="16.5">
      <c r="A35" s="173" t="s">
        <v>57</v>
      </c>
      <c r="B35" s="173"/>
      <c r="C35" s="173"/>
      <c r="D35" s="173"/>
      <c r="E35" s="173"/>
      <c r="F35" s="173"/>
      <c r="G35" s="110">
        <v>154</v>
      </c>
      <c r="H35" s="47"/>
      <c r="I35" s="47"/>
    </row>
    <row r="36" spans="1:9" ht="16.5">
      <c r="A36" s="173" t="s">
        <v>18</v>
      </c>
      <c r="B36" s="173"/>
      <c r="C36" s="173"/>
      <c r="D36" s="173"/>
      <c r="E36" s="173"/>
      <c r="F36" s="173"/>
      <c r="G36" s="110">
        <v>155</v>
      </c>
      <c r="H36" s="47"/>
      <c r="I36" s="47"/>
    </row>
    <row r="37" spans="1:9" s="107" customFormat="1" ht="16.5">
      <c r="A37" s="185" t="s">
        <v>58</v>
      </c>
      <c r="B37" s="185"/>
      <c r="C37" s="185"/>
      <c r="D37" s="185"/>
      <c r="E37" s="185"/>
      <c r="F37" s="185"/>
      <c r="G37" s="114">
        <v>200</v>
      </c>
      <c r="H37" s="115">
        <f>H38+H46+H59+H62+H68</f>
        <v>59641946069</v>
      </c>
      <c r="I37" s="115">
        <f>I38+I46+I59+I62+I68</f>
        <v>61281724563</v>
      </c>
    </row>
    <row r="38" spans="1:9" ht="16.5">
      <c r="A38" s="172" t="s">
        <v>19</v>
      </c>
      <c r="B38" s="172"/>
      <c r="C38" s="172"/>
      <c r="D38" s="172"/>
      <c r="E38" s="172"/>
      <c r="F38" s="172"/>
      <c r="G38" s="108">
        <v>210</v>
      </c>
      <c r="H38" s="109">
        <f>SUM(H39:H45)</f>
        <v>4245521325</v>
      </c>
      <c r="I38" s="109">
        <f>SUM(I39:I45)</f>
        <v>7865071914</v>
      </c>
    </row>
    <row r="39" spans="1:9" ht="16.5">
      <c r="A39" s="173" t="s">
        <v>20</v>
      </c>
      <c r="B39" s="173"/>
      <c r="C39" s="173"/>
      <c r="D39" s="173"/>
      <c r="E39" s="173"/>
      <c r="F39" s="173"/>
      <c r="G39" s="110">
        <v>211</v>
      </c>
      <c r="H39" s="47">
        <v>11180575578</v>
      </c>
      <c r="I39" s="47">
        <v>13235078989</v>
      </c>
    </row>
    <row r="40" spans="1:9" ht="16.5">
      <c r="A40" s="173" t="s">
        <v>59</v>
      </c>
      <c r="B40" s="173"/>
      <c r="C40" s="173"/>
      <c r="D40" s="173"/>
      <c r="E40" s="173"/>
      <c r="F40" s="173"/>
      <c r="G40" s="110">
        <v>212</v>
      </c>
      <c r="H40" s="47">
        <v>44477000</v>
      </c>
      <c r="I40" s="47">
        <v>1960863178</v>
      </c>
    </row>
    <row r="41" spans="1:9" ht="16.5">
      <c r="A41" s="173" t="s">
        <v>60</v>
      </c>
      <c r="B41" s="173"/>
      <c r="C41" s="173"/>
      <c r="D41" s="173"/>
      <c r="E41" s="173"/>
      <c r="F41" s="173"/>
      <c r="G41" s="110">
        <v>213</v>
      </c>
      <c r="H41" s="47"/>
      <c r="I41" s="47"/>
    </row>
    <row r="42" spans="1:9" ht="16.5">
      <c r="A42" s="173" t="s">
        <v>61</v>
      </c>
      <c r="B42" s="173"/>
      <c r="C42" s="173"/>
      <c r="D42" s="173"/>
      <c r="E42" s="173"/>
      <c r="F42" s="173"/>
      <c r="G42" s="110">
        <v>214</v>
      </c>
      <c r="H42" s="47"/>
      <c r="I42" s="47"/>
    </row>
    <row r="43" spans="1:9" ht="16.5">
      <c r="A43" s="173" t="s">
        <v>62</v>
      </c>
      <c r="B43" s="173"/>
      <c r="C43" s="173"/>
      <c r="D43" s="173"/>
      <c r="E43" s="173"/>
      <c r="F43" s="173"/>
      <c r="G43" s="110">
        <v>215</v>
      </c>
      <c r="H43" s="47"/>
      <c r="I43" s="47"/>
    </row>
    <row r="44" spans="1:9" ht="16.5">
      <c r="A44" s="173" t="s">
        <v>63</v>
      </c>
      <c r="B44" s="173"/>
      <c r="C44" s="173"/>
      <c r="D44" s="173"/>
      <c r="E44" s="173"/>
      <c r="F44" s="173"/>
      <c r="G44" s="110">
        <v>216</v>
      </c>
      <c r="H44" s="47">
        <v>4834163688</v>
      </c>
      <c r="I44" s="47">
        <f>3200000+4392320326+287304362</f>
        <v>4682824688</v>
      </c>
    </row>
    <row r="45" spans="1:9" ht="16.5">
      <c r="A45" s="173" t="s">
        <v>21</v>
      </c>
      <c r="B45" s="173"/>
      <c r="C45" s="173"/>
      <c r="D45" s="173"/>
      <c r="E45" s="173"/>
      <c r="F45" s="173"/>
      <c r="G45" s="110">
        <v>219</v>
      </c>
      <c r="H45" s="47">
        <v>-11813694941</v>
      </c>
      <c r="I45" s="47">
        <v>-12013694941</v>
      </c>
    </row>
    <row r="46" spans="1:9" ht="16.5">
      <c r="A46" s="172" t="s">
        <v>22</v>
      </c>
      <c r="B46" s="172"/>
      <c r="C46" s="172"/>
      <c r="D46" s="172"/>
      <c r="E46" s="172"/>
      <c r="F46" s="172"/>
      <c r="G46" s="108">
        <v>220</v>
      </c>
      <c r="H46" s="109">
        <f>H47+H50+H53</f>
        <v>29749989301</v>
      </c>
      <c r="I46" s="109">
        <f>I47+I50+I53</f>
        <v>29778626703</v>
      </c>
    </row>
    <row r="47" spans="1:9" ht="16.5">
      <c r="A47" s="173" t="s">
        <v>23</v>
      </c>
      <c r="B47" s="173"/>
      <c r="C47" s="173"/>
      <c r="D47" s="173"/>
      <c r="E47" s="173"/>
      <c r="F47" s="173"/>
      <c r="G47" s="110">
        <v>221</v>
      </c>
      <c r="H47" s="47">
        <f>H48+H49</f>
        <v>29096357311</v>
      </c>
      <c r="I47" s="47">
        <f>I48+I49</f>
        <v>29120994711</v>
      </c>
    </row>
    <row r="48" spans="1:9" ht="16.5">
      <c r="A48" s="173" t="s">
        <v>24</v>
      </c>
      <c r="B48" s="173"/>
      <c r="C48" s="173"/>
      <c r="D48" s="173"/>
      <c r="E48" s="173"/>
      <c r="F48" s="173"/>
      <c r="G48" s="110">
        <v>222</v>
      </c>
      <c r="H48" s="47">
        <v>40210727697</v>
      </c>
      <c r="I48" s="116">
        <v>38798338321</v>
      </c>
    </row>
    <row r="49" spans="1:9" ht="16.5">
      <c r="A49" s="173" t="s">
        <v>25</v>
      </c>
      <c r="B49" s="173"/>
      <c r="C49" s="173"/>
      <c r="D49" s="173"/>
      <c r="E49" s="173"/>
      <c r="F49" s="173"/>
      <c r="G49" s="110">
        <v>223</v>
      </c>
      <c r="H49" s="47">
        <v>-11114370386</v>
      </c>
      <c r="I49" s="116">
        <v>-9677343610</v>
      </c>
    </row>
    <row r="50" spans="1:9" ht="16.5">
      <c r="A50" s="173" t="s">
        <v>26</v>
      </c>
      <c r="B50" s="173"/>
      <c r="C50" s="173"/>
      <c r="D50" s="173"/>
      <c r="E50" s="173"/>
      <c r="F50" s="173"/>
      <c r="G50" s="110">
        <v>224</v>
      </c>
      <c r="H50" s="47"/>
      <c r="I50" s="47"/>
    </row>
    <row r="51" spans="1:9" ht="16.5">
      <c r="A51" s="173" t="s">
        <v>24</v>
      </c>
      <c r="B51" s="173"/>
      <c r="C51" s="173"/>
      <c r="D51" s="173"/>
      <c r="E51" s="173"/>
      <c r="F51" s="173"/>
      <c r="G51" s="110">
        <v>225</v>
      </c>
      <c r="H51" s="47"/>
      <c r="I51" s="47"/>
    </row>
    <row r="52" spans="1:9" ht="16.5">
      <c r="A52" s="173" t="s">
        <v>25</v>
      </c>
      <c r="B52" s="173"/>
      <c r="C52" s="173"/>
      <c r="D52" s="173"/>
      <c r="E52" s="173"/>
      <c r="F52" s="173"/>
      <c r="G52" s="110">
        <v>226</v>
      </c>
      <c r="H52" s="47"/>
      <c r="I52" s="47"/>
    </row>
    <row r="53" spans="1:9" ht="16.5">
      <c r="A53" s="173" t="s">
        <v>27</v>
      </c>
      <c r="B53" s="173"/>
      <c r="C53" s="173"/>
      <c r="D53" s="173"/>
      <c r="E53" s="173"/>
      <c r="F53" s="173"/>
      <c r="G53" s="110">
        <v>227</v>
      </c>
      <c r="H53" s="47">
        <f>H54+H55</f>
        <v>653631990</v>
      </c>
      <c r="I53" s="47">
        <f>I54+I55</f>
        <v>657631992</v>
      </c>
    </row>
    <row r="54" spans="1:9" ht="16.5">
      <c r="A54" s="173" t="s">
        <v>24</v>
      </c>
      <c r="B54" s="173"/>
      <c r="C54" s="173"/>
      <c r="D54" s="173"/>
      <c r="E54" s="173"/>
      <c r="F54" s="173"/>
      <c r="G54" s="110">
        <v>228</v>
      </c>
      <c r="H54" s="47">
        <v>673632000</v>
      </c>
      <c r="I54" s="116">
        <v>673632000</v>
      </c>
    </row>
    <row r="55" spans="1:9" ht="16.5">
      <c r="A55" s="173" t="s">
        <v>25</v>
      </c>
      <c r="B55" s="173"/>
      <c r="C55" s="173"/>
      <c r="D55" s="173"/>
      <c r="E55" s="173"/>
      <c r="F55" s="173"/>
      <c r="G55" s="110">
        <v>229</v>
      </c>
      <c r="H55" s="116">
        <v>-20000010</v>
      </c>
      <c r="I55" s="116">
        <v>-16000008</v>
      </c>
    </row>
    <row r="56" spans="1:9" ht="16.5">
      <c r="A56" s="172" t="s">
        <v>28</v>
      </c>
      <c r="B56" s="172"/>
      <c r="C56" s="172"/>
      <c r="D56" s="172"/>
      <c r="E56" s="172"/>
      <c r="F56" s="172"/>
      <c r="G56" s="110">
        <v>230</v>
      </c>
      <c r="H56" s="47"/>
      <c r="I56" s="47"/>
    </row>
    <row r="57" spans="1:9" ht="16.5">
      <c r="A57" s="173" t="s">
        <v>24</v>
      </c>
      <c r="B57" s="173"/>
      <c r="C57" s="173"/>
      <c r="D57" s="173"/>
      <c r="E57" s="173"/>
      <c r="F57" s="173"/>
      <c r="G57" s="110">
        <v>231</v>
      </c>
      <c r="H57" s="47"/>
      <c r="I57" s="47"/>
    </row>
    <row r="58" spans="1:9" ht="16.5">
      <c r="A58" s="173" t="s">
        <v>25</v>
      </c>
      <c r="B58" s="173"/>
      <c r="C58" s="173"/>
      <c r="D58" s="173"/>
      <c r="E58" s="173"/>
      <c r="F58" s="173"/>
      <c r="G58" s="110">
        <v>232</v>
      </c>
      <c r="H58" s="47"/>
      <c r="I58" s="47"/>
    </row>
    <row r="59" spans="1:9" ht="16.5">
      <c r="A59" s="172" t="s">
        <v>64</v>
      </c>
      <c r="B59" s="172"/>
      <c r="C59" s="172"/>
      <c r="D59" s="172"/>
      <c r="E59" s="172"/>
      <c r="F59" s="172"/>
      <c r="G59" s="108">
        <v>240</v>
      </c>
      <c r="H59" s="109">
        <f>H60+H61</f>
        <v>3149422922</v>
      </c>
      <c r="I59" s="109">
        <f>I60+I61</f>
        <v>2024855646</v>
      </c>
    </row>
    <row r="60" spans="1:9" ht="16.5">
      <c r="A60" s="190" t="s">
        <v>65</v>
      </c>
      <c r="B60" s="190"/>
      <c r="C60" s="190"/>
      <c r="D60" s="190"/>
      <c r="E60" s="190"/>
      <c r="F60" s="190"/>
      <c r="G60" s="110">
        <v>241</v>
      </c>
      <c r="H60" s="47"/>
      <c r="I60" s="47"/>
    </row>
    <row r="61" spans="1:9" ht="16.5">
      <c r="A61" s="191" t="s">
        <v>66</v>
      </c>
      <c r="B61" s="192"/>
      <c r="C61" s="192"/>
      <c r="D61" s="192"/>
      <c r="E61" s="192"/>
      <c r="F61" s="192"/>
      <c r="G61" s="110">
        <v>242</v>
      </c>
      <c r="H61" s="47">
        <v>3149422922</v>
      </c>
      <c r="I61" s="47">
        <v>2024855646</v>
      </c>
    </row>
    <row r="62" spans="1:9" ht="16.5">
      <c r="A62" s="172" t="s">
        <v>67</v>
      </c>
      <c r="B62" s="172"/>
      <c r="C62" s="172"/>
      <c r="D62" s="172"/>
      <c r="E62" s="172"/>
      <c r="F62" s="172"/>
      <c r="G62" s="110">
        <v>250</v>
      </c>
      <c r="H62" s="109">
        <f>SUM(H63:H66)</f>
        <v>21613856961</v>
      </c>
      <c r="I62" s="109">
        <f>SUM(I63:I66)</f>
        <v>21413856961</v>
      </c>
    </row>
    <row r="63" spans="1:9" ht="16.5">
      <c r="A63" s="173" t="s">
        <v>29</v>
      </c>
      <c r="B63" s="173"/>
      <c r="C63" s="173"/>
      <c r="D63" s="173"/>
      <c r="E63" s="173"/>
      <c r="F63" s="173"/>
      <c r="G63" s="110">
        <v>251</v>
      </c>
      <c r="H63" s="47"/>
      <c r="I63" s="47"/>
    </row>
    <row r="64" spans="1:9" ht="16.5">
      <c r="A64" s="173" t="s">
        <v>68</v>
      </c>
      <c r="B64" s="173"/>
      <c r="C64" s="173"/>
      <c r="D64" s="173"/>
      <c r="E64" s="173"/>
      <c r="F64" s="173"/>
      <c r="G64" s="110">
        <v>252</v>
      </c>
      <c r="H64" s="47"/>
      <c r="I64" s="47"/>
    </row>
    <row r="65" spans="1:9" ht="16.5">
      <c r="A65" s="173" t="s">
        <v>69</v>
      </c>
      <c r="B65" s="173"/>
      <c r="C65" s="173"/>
      <c r="D65" s="173"/>
      <c r="E65" s="173"/>
      <c r="F65" s="173"/>
      <c r="G65" s="110">
        <v>253</v>
      </c>
      <c r="H65" s="47">
        <v>21995730000</v>
      </c>
      <c r="I65" s="47">
        <v>21795730000</v>
      </c>
    </row>
    <row r="66" spans="1:9" ht="16.5">
      <c r="A66" s="173" t="s">
        <v>30</v>
      </c>
      <c r="B66" s="173"/>
      <c r="C66" s="173"/>
      <c r="D66" s="173"/>
      <c r="E66" s="173"/>
      <c r="F66" s="173"/>
      <c r="G66" s="110">
        <v>254</v>
      </c>
      <c r="H66" s="47">
        <v>-381873039</v>
      </c>
      <c r="I66" s="47">
        <v>-381873039</v>
      </c>
    </row>
    <row r="67" spans="1:9" ht="16.5">
      <c r="A67" s="173" t="s">
        <v>70</v>
      </c>
      <c r="B67" s="173"/>
      <c r="C67" s="173"/>
      <c r="D67" s="173"/>
      <c r="E67" s="173"/>
      <c r="F67" s="173"/>
      <c r="G67" s="113">
        <v>255</v>
      </c>
      <c r="H67" s="113"/>
      <c r="I67" s="113"/>
    </row>
    <row r="68" spans="1:9" ht="16.5">
      <c r="A68" s="172" t="s">
        <v>71</v>
      </c>
      <c r="B68" s="172"/>
      <c r="C68" s="172"/>
      <c r="D68" s="172"/>
      <c r="E68" s="172"/>
      <c r="F68" s="172"/>
      <c r="G68" s="108">
        <v>260</v>
      </c>
      <c r="H68" s="109">
        <f>H69</f>
        <v>883155560</v>
      </c>
      <c r="I68" s="109">
        <f>I69</f>
        <v>199313339</v>
      </c>
    </row>
    <row r="69" spans="1:9" ht="16.5">
      <c r="A69" s="173" t="s">
        <v>31</v>
      </c>
      <c r="B69" s="173"/>
      <c r="C69" s="173"/>
      <c r="D69" s="173"/>
      <c r="E69" s="173"/>
      <c r="F69" s="173"/>
      <c r="G69" s="110">
        <v>261</v>
      </c>
      <c r="H69" s="47">
        <v>883155560</v>
      </c>
      <c r="I69" s="47">
        <v>199313339</v>
      </c>
    </row>
    <row r="70" spans="1:9" ht="16.5">
      <c r="A70" s="173" t="s">
        <v>32</v>
      </c>
      <c r="B70" s="173"/>
      <c r="C70" s="173"/>
      <c r="D70" s="173"/>
      <c r="E70" s="173"/>
      <c r="F70" s="173"/>
      <c r="G70" s="110">
        <v>262</v>
      </c>
      <c r="H70" s="47"/>
      <c r="I70" s="47"/>
    </row>
    <row r="71" spans="1:9" ht="16.5">
      <c r="A71" s="173" t="s">
        <v>72</v>
      </c>
      <c r="B71" s="173"/>
      <c r="C71" s="173"/>
      <c r="D71" s="173"/>
      <c r="E71" s="173"/>
      <c r="F71" s="173"/>
      <c r="G71" s="110">
        <v>263</v>
      </c>
      <c r="H71" s="47"/>
      <c r="I71" s="47"/>
    </row>
    <row r="72" spans="1:9" ht="16.5">
      <c r="A72" s="174" t="s">
        <v>73</v>
      </c>
      <c r="B72" s="174"/>
      <c r="C72" s="174"/>
      <c r="D72" s="174"/>
      <c r="E72" s="174"/>
      <c r="F72" s="174"/>
      <c r="G72" s="117">
        <v>268</v>
      </c>
      <c r="H72" s="118"/>
      <c r="I72" s="118"/>
    </row>
    <row r="73" spans="1:9" s="121" customFormat="1" ht="27" customHeight="1" thickBot="1">
      <c r="A73" s="177" t="s">
        <v>229</v>
      </c>
      <c r="B73" s="178"/>
      <c r="C73" s="178"/>
      <c r="D73" s="178"/>
      <c r="E73" s="178"/>
      <c r="F73" s="179"/>
      <c r="G73" s="119">
        <v>270</v>
      </c>
      <c r="H73" s="120">
        <f>H37+H11</f>
        <v>117355028527</v>
      </c>
      <c r="I73" s="120">
        <f>I37+I11</f>
        <v>115820465865</v>
      </c>
    </row>
    <row r="74" spans="1:9" s="107" customFormat="1" ht="16.5">
      <c r="A74" s="186" t="s">
        <v>74</v>
      </c>
      <c r="B74" s="187"/>
      <c r="C74" s="187"/>
      <c r="D74" s="187"/>
      <c r="E74" s="187"/>
      <c r="F74" s="188"/>
      <c r="G74" s="122">
        <v>300</v>
      </c>
      <c r="H74" s="123">
        <f>H75+H90</f>
        <v>31117276627</v>
      </c>
      <c r="I74" s="123">
        <f>I75+I90</f>
        <v>37478984185</v>
      </c>
    </row>
    <row r="75" spans="1:9" ht="16.5">
      <c r="A75" s="189" t="s">
        <v>33</v>
      </c>
      <c r="B75" s="189"/>
      <c r="C75" s="189"/>
      <c r="D75" s="189"/>
      <c r="E75" s="189"/>
      <c r="F75" s="189"/>
      <c r="G75" s="124">
        <v>310</v>
      </c>
      <c r="H75" s="125">
        <f>SUM(H76:H89)</f>
        <v>28988141090</v>
      </c>
      <c r="I75" s="125">
        <f>SUM(I76:I89)</f>
        <v>34277060303</v>
      </c>
    </row>
    <row r="76" spans="1:9" ht="16.5">
      <c r="A76" s="173" t="s">
        <v>75</v>
      </c>
      <c r="B76" s="173"/>
      <c r="C76" s="173"/>
      <c r="D76" s="173"/>
      <c r="E76" s="173"/>
      <c r="F76" s="173"/>
      <c r="G76" s="110">
        <v>311</v>
      </c>
      <c r="H76" s="47">
        <v>10985117368</v>
      </c>
      <c r="I76" s="47">
        <f>17240827567-I91</f>
        <v>14654903685</v>
      </c>
    </row>
    <row r="77" spans="1:9" ht="16.5">
      <c r="A77" s="173" t="s">
        <v>76</v>
      </c>
      <c r="B77" s="173"/>
      <c r="C77" s="173"/>
      <c r="D77" s="173"/>
      <c r="E77" s="173"/>
      <c r="F77" s="173"/>
      <c r="G77" s="110">
        <v>312</v>
      </c>
      <c r="H77" s="47">
        <v>598494343</v>
      </c>
      <c r="I77" s="47">
        <v>684195289</v>
      </c>
    </row>
    <row r="78" spans="1:9" ht="16.5">
      <c r="A78" s="173" t="s">
        <v>77</v>
      </c>
      <c r="B78" s="173"/>
      <c r="C78" s="173"/>
      <c r="D78" s="173"/>
      <c r="E78" s="173"/>
      <c r="F78" s="173"/>
      <c r="G78" s="110">
        <v>313</v>
      </c>
      <c r="H78" s="47">
        <v>2384133058</v>
      </c>
      <c r="I78" s="47">
        <v>793356882</v>
      </c>
    </row>
    <row r="79" spans="1:9" ht="16.5">
      <c r="A79" s="173" t="s">
        <v>78</v>
      </c>
      <c r="B79" s="173"/>
      <c r="C79" s="173"/>
      <c r="D79" s="173"/>
      <c r="E79" s="173"/>
      <c r="F79" s="173"/>
      <c r="G79" s="110">
        <v>314</v>
      </c>
      <c r="H79" s="47">
        <v>2801864820</v>
      </c>
      <c r="I79" s="47">
        <v>8698373642</v>
      </c>
    </row>
    <row r="80" spans="1:9" ht="16.5">
      <c r="A80" s="173" t="s">
        <v>79</v>
      </c>
      <c r="B80" s="173"/>
      <c r="C80" s="173"/>
      <c r="D80" s="173"/>
      <c r="E80" s="173"/>
      <c r="F80" s="173"/>
      <c r="G80" s="110">
        <v>315</v>
      </c>
      <c r="H80" s="47">
        <v>95538759</v>
      </c>
      <c r="I80" s="47">
        <v>197457287</v>
      </c>
    </row>
    <row r="81" spans="1:9" ht="16.5">
      <c r="A81" s="173" t="s">
        <v>80</v>
      </c>
      <c r="B81" s="173"/>
      <c r="C81" s="173"/>
      <c r="D81" s="173"/>
      <c r="E81" s="173"/>
      <c r="F81" s="173"/>
      <c r="G81" s="110">
        <v>316</v>
      </c>
      <c r="H81" s="47"/>
      <c r="I81" s="47"/>
    </row>
    <row r="82" spans="1:9" ht="16.5">
      <c r="A82" s="173" t="s">
        <v>81</v>
      </c>
      <c r="B82" s="173"/>
      <c r="C82" s="173"/>
      <c r="D82" s="173"/>
      <c r="E82" s="173"/>
      <c r="F82" s="173"/>
      <c r="G82" s="110">
        <v>317</v>
      </c>
      <c r="H82" s="47"/>
      <c r="I82" s="47"/>
    </row>
    <row r="83" spans="1:9" ht="16.5">
      <c r="A83" s="173" t="s">
        <v>82</v>
      </c>
      <c r="B83" s="173"/>
      <c r="C83" s="173"/>
      <c r="D83" s="173"/>
      <c r="E83" s="173"/>
      <c r="F83" s="173"/>
      <c r="G83" s="110">
        <v>318</v>
      </c>
      <c r="H83" s="47"/>
      <c r="I83" s="47"/>
    </row>
    <row r="84" spans="1:9" ht="16.5">
      <c r="A84" s="173" t="s">
        <v>83</v>
      </c>
      <c r="B84" s="173"/>
      <c r="C84" s="173"/>
      <c r="D84" s="173"/>
      <c r="E84" s="173"/>
      <c r="F84" s="173"/>
      <c r="G84" s="110">
        <v>319</v>
      </c>
      <c r="H84" s="47">
        <v>1605259168</v>
      </c>
      <c r="I84" s="47">
        <v>1467372231</v>
      </c>
    </row>
    <row r="85" spans="1:9" ht="16.5">
      <c r="A85" s="173" t="s">
        <v>84</v>
      </c>
      <c r="B85" s="173"/>
      <c r="C85" s="173"/>
      <c r="D85" s="173"/>
      <c r="E85" s="173"/>
      <c r="F85" s="173"/>
      <c r="G85" s="110">
        <v>320</v>
      </c>
      <c r="H85" s="47">
        <v>9991113054</v>
      </c>
      <c r="I85" s="47">
        <v>7713737462</v>
      </c>
    </row>
    <row r="86" spans="1:9" ht="16.5">
      <c r="A86" s="173" t="s">
        <v>85</v>
      </c>
      <c r="B86" s="173"/>
      <c r="C86" s="173"/>
      <c r="D86" s="173"/>
      <c r="E86" s="173"/>
      <c r="F86" s="173"/>
      <c r="G86" s="110">
        <v>321</v>
      </c>
      <c r="H86" s="47"/>
      <c r="I86" s="47"/>
    </row>
    <row r="87" spans="1:9" ht="16.5">
      <c r="A87" s="173" t="s">
        <v>86</v>
      </c>
      <c r="B87" s="173"/>
      <c r="C87" s="173"/>
      <c r="D87" s="173"/>
      <c r="E87" s="173"/>
      <c r="F87" s="173"/>
      <c r="G87" s="110">
        <v>322</v>
      </c>
      <c r="H87" s="47">
        <v>526620520</v>
      </c>
      <c r="I87" s="47">
        <v>67663825</v>
      </c>
    </row>
    <row r="88" spans="1:9" ht="16.5">
      <c r="A88" s="173" t="s">
        <v>87</v>
      </c>
      <c r="B88" s="173"/>
      <c r="C88" s="173"/>
      <c r="D88" s="173"/>
      <c r="E88" s="173"/>
      <c r="F88" s="173"/>
      <c r="G88" s="110">
        <v>323</v>
      </c>
      <c r="H88" s="47"/>
      <c r="I88" s="47"/>
    </row>
    <row r="89" spans="1:9" ht="16.5">
      <c r="A89" s="173" t="s">
        <v>88</v>
      </c>
      <c r="B89" s="173"/>
      <c r="C89" s="173"/>
      <c r="D89" s="173"/>
      <c r="E89" s="173"/>
      <c r="F89" s="173"/>
      <c r="G89" s="110">
        <v>324</v>
      </c>
      <c r="H89" s="47"/>
      <c r="I89" s="47"/>
    </row>
    <row r="90" spans="1:9" ht="16.5">
      <c r="A90" s="172" t="s">
        <v>34</v>
      </c>
      <c r="B90" s="172"/>
      <c r="C90" s="172"/>
      <c r="D90" s="172"/>
      <c r="E90" s="172"/>
      <c r="F90" s="172"/>
      <c r="G90" s="108">
        <v>330</v>
      </c>
      <c r="H90" s="109">
        <f>SUM(H91:H100)</f>
        <v>2129135537</v>
      </c>
      <c r="I90" s="109">
        <f>SUM(I91:I100)</f>
        <v>3201923882</v>
      </c>
    </row>
    <row r="91" spans="1:9" ht="16.5">
      <c r="A91" s="173" t="s">
        <v>89</v>
      </c>
      <c r="B91" s="173"/>
      <c r="C91" s="173"/>
      <c r="D91" s="173"/>
      <c r="E91" s="173"/>
      <c r="F91" s="173"/>
      <c r="G91" s="110">
        <v>331</v>
      </c>
      <c r="H91" s="47">
        <v>1513135537</v>
      </c>
      <c r="I91" s="47">
        <f>4246621585-1660697703</f>
        <v>2585923882</v>
      </c>
    </row>
    <row r="92" spans="1:9" ht="16.5">
      <c r="A92" s="173" t="s">
        <v>90</v>
      </c>
      <c r="B92" s="173"/>
      <c r="C92" s="173"/>
      <c r="D92" s="173"/>
      <c r="E92" s="173"/>
      <c r="F92" s="173"/>
      <c r="G92" s="110">
        <v>332</v>
      </c>
      <c r="H92" s="47"/>
      <c r="I92" s="47"/>
    </row>
    <row r="93" spans="1:9" ht="16.5">
      <c r="A93" s="173" t="s">
        <v>91</v>
      </c>
      <c r="B93" s="173"/>
      <c r="C93" s="173"/>
      <c r="D93" s="173"/>
      <c r="E93" s="173"/>
      <c r="F93" s="173"/>
      <c r="G93" s="110">
        <v>333</v>
      </c>
      <c r="H93" s="47"/>
      <c r="I93" s="47"/>
    </row>
    <row r="94" spans="1:9" ht="16.5">
      <c r="A94" s="173" t="s">
        <v>92</v>
      </c>
      <c r="B94" s="173"/>
      <c r="C94" s="173"/>
      <c r="D94" s="173"/>
      <c r="E94" s="173"/>
      <c r="F94" s="173"/>
      <c r="G94" s="110">
        <v>334</v>
      </c>
      <c r="H94" s="47"/>
      <c r="I94" s="47"/>
    </row>
    <row r="95" spans="1:9" ht="16.5">
      <c r="A95" s="173" t="s">
        <v>93</v>
      </c>
      <c r="B95" s="173"/>
      <c r="C95" s="173"/>
      <c r="D95" s="173"/>
      <c r="E95" s="173"/>
      <c r="F95" s="173"/>
      <c r="G95" s="110">
        <v>335</v>
      </c>
      <c r="H95" s="47"/>
      <c r="I95" s="47"/>
    </row>
    <row r="96" spans="1:9" ht="16.5">
      <c r="A96" s="173" t="s">
        <v>94</v>
      </c>
      <c r="B96" s="173"/>
      <c r="C96" s="173"/>
      <c r="D96" s="173"/>
      <c r="E96" s="173"/>
      <c r="F96" s="173"/>
      <c r="G96" s="110">
        <v>336</v>
      </c>
      <c r="H96" s="47"/>
      <c r="I96" s="47"/>
    </row>
    <row r="97" spans="1:9" ht="16.5">
      <c r="A97" s="173" t="s">
        <v>95</v>
      </c>
      <c r="B97" s="173"/>
      <c r="C97" s="173"/>
      <c r="D97" s="173"/>
      <c r="E97" s="173"/>
      <c r="F97" s="173"/>
      <c r="G97" s="110">
        <v>337</v>
      </c>
      <c r="H97" s="47"/>
      <c r="I97" s="47"/>
    </row>
    <row r="98" spans="1:9" ht="16.5">
      <c r="A98" s="173" t="s">
        <v>96</v>
      </c>
      <c r="B98" s="173"/>
      <c r="C98" s="173"/>
      <c r="D98" s="173"/>
      <c r="E98" s="173"/>
      <c r="F98" s="173"/>
      <c r="G98" s="110">
        <v>338</v>
      </c>
      <c r="H98" s="47">
        <v>616000000</v>
      </c>
      <c r="I98" s="47">
        <v>616000000</v>
      </c>
    </row>
    <row r="99" spans="1:9" ht="16.5">
      <c r="A99" s="173" t="s">
        <v>97</v>
      </c>
      <c r="B99" s="173"/>
      <c r="C99" s="173"/>
      <c r="D99" s="173"/>
      <c r="E99" s="173"/>
      <c r="F99" s="173"/>
      <c r="G99" s="110">
        <v>339</v>
      </c>
      <c r="H99" s="47"/>
      <c r="I99" s="47"/>
    </row>
    <row r="100" spans="1:9" ht="16.5">
      <c r="A100" s="173" t="s">
        <v>98</v>
      </c>
      <c r="B100" s="173"/>
      <c r="C100" s="173"/>
      <c r="D100" s="173"/>
      <c r="E100" s="173"/>
      <c r="F100" s="173"/>
      <c r="G100" s="110">
        <v>340</v>
      </c>
      <c r="H100" s="47"/>
      <c r="I100" s="47"/>
    </row>
    <row r="101" spans="1:9" ht="16.5">
      <c r="A101" s="173" t="s">
        <v>99</v>
      </c>
      <c r="B101" s="173"/>
      <c r="C101" s="173"/>
      <c r="D101" s="173"/>
      <c r="E101" s="173"/>
      <c r="F101" s="173"/>
      <c r="G101" s="110">
        <v>341</v>
      </c>
      <c r="H101" s="47"/>
      <c r="I101" s="47"/>
    </row>
    <row r="102" spans="1:9" ht="16.5">
      <c r="A102" s="173" t="s">
        <v>100</v>
      </c>
      <c r="B102" s="173"/>
      <c r="C102" s="173"/>
      <c r="D102" s="173"/>
      <c r="E102" s="173"/>
      <c r="F102" s="173"/>
      <c r="G102" s="110">
        <v>342</v>
      </c>
      <c r="H102" s="47"/>
      <c r="I102" s="47"/>
    </row>
    <row r="103" spans="1:9" ht="16.5">
      <c r="A103" s="182" t="s">
        <v>101</v>
      </c>
      <c r="B103" s="183"/>
      <c r="C103" s="183"/>
      <c r="D103" s="183"/>
      <c r="E103" s="183"/>
      <c r="F103" s="184"/>
      <c r="G103" s="110">
        <v>343</v>
      </c>
      <c r="H103" s="47"/>
      <c r="I103" s="47"/>
    </row>
    <row r="104" spans="1:9" s="107" customFormat="1" ht="16.5">
      <c r="A104" s="185" t="s">
        <v>102</v>
      </c>
      <c r="B104" s="185"/>
      <c r="C104" s="185"/>
      <c r="D104" s="185"/>
      <c r="E104" s="185"/>
      <c r="F104" s="185"/>
      <c r="G104" s="114">
        <v>400</v>
      </c>
      <c r="H104" s="126">
        <f t="shared" ref="H104:I104" si="0">H105+H122</f>
        <v>86237751900</v>
      </c>
      <c r="I104" s="127">
        <f t="shared" si="0"/>
        <v>78341481680</v>
      </c>
    </row>
    <row r="105" spans="1:9" ht="16.5">
      <c r="A105" s="172" t="s">
        <v>35</v>
      </c>
      <c r="B105" s="172"/>
      <c r="C105" s="172"/>
      <c r="D105" s="172"/>
      <c r="E105" s="172"/>
      <c r="F105" s="172"/>
      <c r="G105" s="108">
        <v>410</v>
      </c>
      <c r="H105" s="109">
        <f>H106+H109+H110+H111+H115+H118</f>
        <v>86237751900</v>
      </c>
      <c r="I105" s="128">
        <f t="shared" ref="I105" si="1">I106+I109+I110+I111+I115+I118</f>
        <v>78341481680</v>
      </c>
    </row>
    <row r="106" spans="1:9" ht="16.5">
      <c r="A106" s="173" t="s">
        <v>36</v>
      </c>
      <c r="B106" s="173"/>
      <c r="C106" s="173"/>
      <c r="D106" s="173"/>
      <c r="E106" s="173"/>
      <c r="F106" s="173"/>
      <c r="G106" s="110">
        <v>411</v>
      </c>
      <c r="H106" s="47">
        <v>63331230000</v>
      </c>
      <c r="I106" s="129">
        <f t="shared" ref="I106" si="2">I107</f>
        <v>63331230000</v>
      </c>
    </row>
    <row r="107" spans="1:9" ht="16.5">
      <c r="A107" s="173" t="s">
        <v>103</v>
      </c>
      <c r="B107" s="173"/>
      <c r="C107" s="173"/>
      <c r="D107" s="173"/>
      <c r="E107" s="173"/>
      <c r="F107" s="173"/>
      <c r="G107" s="110" t="s">
        <v>230</v>
      </c>
      <c r="H107" s="47">
        <v>63331230000</v>
      </c>
      <c r="I107" s="130">
        <v>63331230000</v>
      </c>
    </row>
    <row r="108" spans="1:9" ht="16.5">
      <c r="A108" s="173" t="s">
        <v>104</v>
      </c>
      <c r="B108" s="173"/>
      <c r="C108" s="173"/>
      <c r="D108" s="173"/>
      <c r="E108" s="173"/>
      <c r="F108" s="173"/>
      <c r="G108" s="110" t="s">
        <v>231</v>
      </c>
      <c r="H108" s="47"/>
      <c r="I108" s="47"/>
    </row>
    <row r="109" spans="1:9" ht="16.5">
      <c r="A109" s="173" t="s">
        <v>37</v>
      </c>
      <c r="B109" s="173"/>
      <c r="C109" s="173"/>
      <c r="D109" s="173"/>
      <c r="E109" s="173"/>
      <c r="F109" s="173"/>
      <c r="G109" s="110">
        <v>412</v>
      </c>
      <c r="H109" s="47">
        <v>1880000</v>
      </c>
      <c r="I109" s="47">
        <v>1880000</v>
      </c>
    </row>
    <row r="110" spans="1:9" ht="16.5">
      <c r="A110" s="173" t="s">
        <v>105</v>
      </c>
      <c r="B110" s="173"/>
      <c r="C110" s="173"/>
      <c r="D110" s="173"/>
      <c r="E110" s="173"/>
      <c r="F110" s="173"/>
      <c r="G110" s="110">
        <v>413</v>
      </c>
      <c r="H110" s="47"/>
      <c r="I110" s="47"/>
    </row>
    <row r="111" spans="1:9" ht="16.5">
      <c r="A111" s="173" t="s">
        <v>106</v>
      </c>
      <c r="B111" s="173"/>
      <c r="C111" s="173"/>
      <c r="D111" s="173"/>
      <c r="E111" s="173"/>
      <c r="F111" s="173"/>
      <c r="G111" s="110">
        <v>414</v>
      </c>
      <c r="H111" s="47">
        <v>22862255</v>
      </c>
      <c r="I111" s="47">
        <v>22862255</v>
      </c>
    </row>
    <row r="112" spans="1:9" ht="16.5">
      <c r="A112" s="173" t="s">
        <v>107</v>
      </c>
      <c r="B112" s="173"/>
      <c r="C112" s="173"/>
      <c r="D112" s="173"/>
      <c r="E112" s="173"/>
      <c r="F112" s="173"/>
      <c r="G112" s="110">
        <v>415</v>
      </c>
      <c r="H112" s="47"/>
      <c r="I112" s="47"/>
    </row>
    <row r="113" spans="1:9" ht="16.5">
      <c r="A113" s="173" t="s">
        <v>108</v>
      </c>
      <c r="B113" s="173"/>
      <c r="C113" s="173"/>
      <c r="D113" s="173"/>
      <c r="E113" s="173"/>
      <c r="F113" s="173"/>
      <c r="G113" s="110">
        <v>416</v>
      </c>
      <c r="H113" s="47"/>
      <c r="I113" s="47"/>
    </row>
    <row r="114" spans="1:9" ht="16.5">
      <c r="A114" s="173" t="s">
        <v>109</v>
      </c>
      <c r="B114" s="173"/>
      <c r="C114" s="173"/>
      <c r="D114" s="173"/>
      <c r="E114" s="173"/>
      <c r="F114" s="173"/>
      <c r="G114" s="110">
        <v>417</v>
      </c>
      <c r="H114" s="47"/>
      <c r="I114" s="47"/>
    </row>
    <row r="115" spans="1:9" ht="16.5">
      <c r="A115" s="173" t="s">
        <v>110</v>
      </c>
      <c r="B115" s="173"/>
      <c r="C115" s="173"/>
      <c r="D115" s="173"/>
      <c r="E115" s="173"/>
      <c r="F115" s="173"/>
      <c r="G115" s="110">
        <v>418</v>
      </c>
      <c r="H115" s="47">
        <v>7801019508</v>
      </c>
      <c r="I115" s="47">
        <f>6037379821+1498361089</f>
        <v>7535740910</v>
      </c>
    </row>
    <row r="116" spans="1:9" ht="16.5">
      <c r="A116" s="173" t="s">
        <v>111</v>
      </c>
      <c r="B116" s="173"/>
      <c r="C116" s="173"/>
      <c r="D116" s="173"/>
      <c r="E116" s="173"/>
      <c r="F116" s="173"/>
      <c r="G116" s="110">
        <v>419</v>
      </c>
      <c r="H116" s="47"/>
      <c r="I116" s="47"/>
    </row>
    <row r="117" spans="1:9" ht="16.5">
      <c r="A117" s="173" t="s">
        <v>112</v>
      </c>
      <c r="B117" s="173"/>
      <c r="C117" s="173"/>
      <c r="D117" s="173"/>
      <c r="E117" s="173"/>
      <c r="F117" s="173"/>
      <c r="G117" s="110">
        <v>420</v>
      </c>
      <c r="H117" s="47"/>
      <c r="I117" s="47"/>
    </row>
    <row r="118" spans="1:9" ht="16.5">
      <c r="A118" s="173" t="s">
        <v>113</v>
      </c>
      <c r="B118" s="173"/>
      <c r="C118" s="173"/>
      <c r="D118" s="173"/>
      <c r="E118" s="173"/>
      <c r="F118" s="173"/>
      <c r="G118" s="110">
        <v>421</v>
      </c>
      <c r="H118" s="47">
        <v>15080760137</v>
      </c>
      <c r="I118" s="109">
        <f>I119+I120</f>
        <v>7449768515</v>
      </c>
    </row>
    <row r="119" spans="1:9" ht="16.5">
      <c r="A119" s="111" t="s">
        <v>114</v>
      </c>
      <c r="B119" s="111"/>
      <c r="C119" s="111"/>
      <c r="D119" s="111"/>
      <c r="E119" s="111"/>
      <c r="F119" s="111"/>
      <c r="G119" s="110" t="s">
        <v>117</v>
      </c>
      <c r="H119" s="47">
        <v>10663176729</v>
      </c>
      <c r="I119" s="47">
        <v>7449768515</v>
      </c>
    </row>
    <row r="120" spans="1:9" ht="16.5">
      <c r="A120" s="173" t="s">
        <v>115</v>
      </c>
      <c r="B120" s="173"/>
      <c r="C120" s="173"/>
      <c r="D120" s="173"/>
      <c r="E120" s="173"/>
      <c r="F120" s="173"/>
      <c r="G120" s="110" t="s">
        <v>118</v>
      </c>
      <c r="H120" s="47">
        <v>4417583408</v>
      </c>
      <c r="I120" s="47"/>
    </row>
    <row r="121" spans="1:9" ht="16.5">
      <c r="A121" s="173" t="s">
        <v>116</v>
      </c>
      <c r="B121" s="173"/>
      <c r="C121" s="173"/>
      <c r="D121" s="173"/>
      <c r="E121" s="173"/>
      <c r="F121" s="173"/>
      <c r="G121" s="110">
        <v>422</v>
      </c>
      <c r="H121" s="47"/>
      <c r="I121" s="47"/>
    </row>
    <row r="122" spans="1:9" ht="16.5">
      <c r="A122" s="172" t="s">
        <v>38</v>
      </c>
      <c r="B122" s="172"/>
      <c r="C122" s="172"/>
      <c r="D122" s="172"/>
      <c r="E122" s="172"/>
      <c r="F122" s="172"/>
      <c r="G122" s="108">
        <v>430</v>
      </c>
      <c r="H122" s="109"/>
      <c r="I122" s="109"/>
    </row>
    <row r="123" spans="1:9" ht="16.5">
      <c r="A123" s="173" t="s">
        <v>119</v>
      </c>
      <c r="B123" s="173"/>
      <c r="C123" s="173"/>
      <c r="D123" s="173"/>
      <c r="E123" s="173"/>
      <c r="F123" s="173"/>
      <c r="G123" s="110">
        <v>431</v>
      </c>
      <c r="H123" s="47"/>
      <c r="I123" s="47"/>
    </row>
    <row r="124" spans="1:9" ht="16.5">
      <c r="A124" s="174" t="s">
        <v>120</v>
      </c>
      <c r="B124" s="174"/>
      <c r="C124" s="174"/>
      <c r="D124" s="174"/>
      <c r="E124" s="174"/>
      <c r="F124" s="174"/>
      <c r="G124" s="117">
        <v>432</v>
      </c>
      <c r="H124" s="118"/>
      <c r="I124" s="118"/>
    </row>
    <row r="125" spans="1:9" s="121" customFormat="1" ht="25.5" customHeight="1" thickBot="1">
      <c r="A125" s="177" t="s">
        <v>123</v>
      </c>
      <c r="B125" s="178"/>
      <c r="C125" s="178"/>
      <c r="D125" s="178"/>
      <c r="E125" s="178"/>
      <c r="F125" s="179"/>
      <c r="G125" s="119">
        <v>440</v>
      </c>
      <c r="H125" s="120">
        <f t="shared" ref="H125" si="3">H105+H74</f>
        <v>117355028527</v>
      </c>
      <c r="I125" s="120">
        <f>I105+I74</f>
        <v>115820465865</v>
      </c>
    </row>
    <row r="126" spans="1:9">
      <c r="A126" s="99"/>
      <c r="B126" s="99"/>
      <c r="C126" s="99"/>
      <c r="D126" s="99"/>
      <c r="E126" s="99"/>
      <c r="F126" s="99"/>
      <c r="G126" s="100"/>
      <c r="H126" s="131"/>
      <c r="I126" s="131"/>
    </row>
    <row r="127" spans="1:9" ht="15.75">
      <c r="A127" s="180" t="s">
        <v>40</v>
      </c>
      <c r="B127" s="180"/>
      <c r="C127" s="132"/>
      <c r="D127" s="180" t="s">
        <v>41</v>
      </c>
      <c r="E127" s="180"/>
      <c r="F127" s="132"/>
      <c r="G127" s="180" t="s">
        <v>42</v>
      </c>
      <c r="H127" s="180"/>
      <c r="I127" s="180"/>
    </row>
    <row r="128" spans="1:9">
      <c r="A128" s="181" t="s">
        <v>43</v>
      </c>
      <c r="B128" s="181"/>
      <c r="C128" s="133"/>
      <c r="D128" s="181" t="s">
        <v>43</v>
      </c>
      <c r="E128" s="181"/>
      <c r="F128" s="133"/>
      <c r="G128" s="181" t="s">
        <v>44</v>
      </c>
      <c r="H128" s="181"/>
      <c r="I128" s="181"/>
    </row>
    <row r="129" spans="1:9">
      <c r="A129" s="51"/>
      <c r="B129" s="51"/>
      <c r="C129" s="51"/>
      <c r="D129" s="51"/>
      <c r="E129" s="51"/>
      <c r="F129" s="51"/>
      <c r="G129" s="95"/>
      <c r="H129" s="95"/>
      <c r="I129" s="95"/>
    </row>
    <row r="130" spans="1:9">
      <c r="A130" s="51"/>
      <c r="B130" s="51"/>
      <c r="C130" s="51"/>
      <c r="D130" s="51"/>
      <c r="E130" s="51"/>
      <c r="F130" s="51"/>
      <c r="G130" s="95"/>
      <c r="H130" s="95"/>
      <c r="I130" s="95"/>
    </row>
    <row r="131" spans="1:9">
      <c r="A131" s="51"/>
      <c r="B131" s="51"/>
      <c r="C131" s="51"/>
      <c r="D131" s="51"/>
      <c r="E131" s="51"/>
      <c r="F131" s="51"/>
      <c r="G131" s="95"/>
      <c r="H131" s="95"/>
      <c r="I131" s="95"/>
    </row>
    <row r="132" spans="1:9">
      <c r="A132" s="51"/>
      <c r="B132" s="51"/>
      <c r="C132" s="51"/>
      <c r="D132" s="51"/>
      <c r="E132" s="51"/>
      <c r="F132" s="51"/>
      <c r="G132" s="95"/>
      <c r="H132" s="95"/>
      <c r="I132" s="95"/>
    </row>
    <row r="133" spans="1:9">
      <c r="A133" s="51"/>
      <c r="B133" s="51"/>
      <c r="C133" s="51"/>
      <c r="D133" s="51"/>
      <c r="E133" s="51"/>
      <c r="F133" s="51"/>
      <c r="G133" s="95"/>
      <c r="H133" s="95"/>
      <c r="I133" s="95"/>
    </row>
    <row r="134" spans="1:9">
      <c r="A134" s="51"/>
      <c r="B134" s="51"/>
      <c r="C134" s="51"/>
      <c r="D134" s="51"/>
      <c r="E134" s="51"/>
      <c r="F134" s="51"/>
      <c r="G134" s="95"/>
      <c r="H134" s="95"/>
      <c r="I134" s="95"/>
    </row>
    <row r="135" spans="1:9">
      <c r="A135" s="51"/>
      <c r="B135" s="51"/>
      <c r="C135" s="51"/>
      <c r="D135" s="51"/>
      <c r="E135" s="51"/>
      <c r="F135" s="51"/>
      <c r="G135" s="95"/>
      <c r="H135" s="95"/>
      <c r="I135" s="95"/>
    </row>
    <row r="136" spans="1:9">
      <c r="A136" s="51"/>
      <c r="B136" s="51"/>
      <c r="C136" s="51"/>
      <c r="D136" s="51"/>
      <c r="E136" s="51"/>
      <c r="F136" s="51"/>
      <c r="G136" s="95"/>
      <c r="H136" s="95"/>
      <c r="I136" s="95"/>
    </row>
    <row r="137" spans="1:9" ht="16.5">
      <c r="A137" s="134" t="s">
        <v>121</v>
      </c>
      <c r="B137" s="51"/>
      <c r="C137" s="51"/>
      <c r="D137" s="51"/>
      <c r="E137" s="51"/>
      <c r="F137" s="51"/>
      <c r="G137" s="95"/>
      <c r="H137" s="95"/>
      <c r="I137" s="95"/>
    </row>
    <row r="138" spans="1:9" ht="16.5">
      <c r="A138" s="134" t="s">
        <v>122</v>
      </c>
      <c r="B138" s="51"/>
      <c r="C138" s="51"/>
      <c r="D138" s="51"/>
      <c r="E138" s="51"/>
      <c r="F138" s="51"/>
      <c r="G138" s="95"/>
      <c r="H138" s="95"/>
      <c r="I138" s="95"/>
    </row>
    <row r="139" spans="1:9">
      <c r="A139" s="175" t="s">
        <v>233</v>
      </c>
      <c r="B139" s="176"/>
      <c r="C139" s="176"/>
      <c r="D139" s="176"/>
      <c r="E139" s="176"/>
      <c r="F139" s="176"/>
      <c r="G139" s="176"/>
      <c r="H139" s="176"/>
      <c r="I139" s="176"/>
    </row>
    <row r="140" spans="1:9">
      <c r="A140" s="176"/>
      <c r="B140" s="176"/>
      <c r="C140" s="176"/>
      <c r="D140" s="176"/>
      <c r="E140" s="176"/>
      <c r="F140" s="176"/>
      <c r="G140" s="176"/>
      <c r="H140" s="176"/>
      <c r="I140" s="176"/>
    </row>
    <row r="141" spans="1:9">
      <c r="A141" s="176"/>
      <c r="B141" s="176"/>
      <c r="C141" s="176"/>
      <c r="D141" s="176"/>
      <c r="E141" s="176"/>
      <c r="F141" s="176"/>
      <c r="G141" s="176"/>
      <c r="H141" s="176"/>
      <c r="I141" s="176"/>
    </row>
    <row r="142" spans="1:9">
      <c r="A142" s="176"/>
      <c r="B142" s="176"/>
      <c r="C142" s="176"/>
      <c r="D142" s="176"/>
      <c r="E142" s="176"/>
      <c r="F142" s="176"/>
      <c r="G142" s="176"/>
      <c r="H142" s="176"/>
      <c r="I142" s="176"/>
    </row>
    <row r="143" spans="1:9">
      <c r="A143" s="176"/>
      <c r="B143" s="176"/>
      <c r="C143" s="176"/>
      <c r="D143" s="176"/>
      <c r="E143" s="176"/>
      <c r="F143" s="176"/>
      <c r="G143" s="176"/>
      <c r="H143" s="176"/>
      <c r="I143" s="176"/>
    </row>
    <row r="144" spans="1:9">
      <c r="A144" s="176"/>
      <c r="B144" s="176"/>
      <c r="C144" s="176"/>
      <c r="D144" s="176"/>
      <c r="E144" s="176"/>
      <c r="F144" s="176"/>
      <c r="G144" s="176"/>
      <c r="H144" s="176"/>
      <c r="I144" s="176"/>
    </row>
    <row r="145" spans="1:9" ht="105.75" customHeight="1">
      <c r="A145" s="176"/>
      <c r="B145" s="176"/>
      <c r="C145" s="176"/>
      <c r="D145" s="176"/>
      <c r="E145" s="176"/>
      <c r="F145" s="176"/>
      <c r="G145" s="176"/>
      <c r="H145" s="176"/>
      <c r="I145" s="176"/>
    </row>
  </sheetData>
  <mergeCells count="126">
    <mergeCell ref="G1:I3"/>
    <mergeCell ref="A26:F26"/>
    <mergeCell ref="A24:F24"/>
    <mergeCell ref="A118:F118"/>
    <mergeCell ref="A120:F120"/>
    <mergeCell ref="A121:F121"/>
    <mergeCell ref="A107:F107"/>
    <mergeCell ref="A108:F108"/>
    <mergeCell ref="A88:F88"/>
    <mergeCell ref="A87:F87"/>
    <mergeCell ref="A86:F86"/>
    <mergeCell ref="A85:F85"/>
    <mergeCell ref="A71:F71"/>
    <mergeCell ref="A67:F67"/>
    <mergeCell ref="A27:F27"/>
    <mergeCell ref="A28:F28"/>
    <mergeCell ref="A29:F29"/>
    <mergeCell ref="A30:F30"/>
    <mergeCell ref="A31:F31"/>
    <mergeCell ref="A32:F32"/>
    <mergeCell ref="A33:F33"/>
    <mergeCell ref="A34:F34"/>
    <mergeCell ref="A36:F36"/>
    <mergeCell ref="A35:F35"/>
    <mergeCell ref="A37:F37"/>
    <mergeCell ref="A5:I5"/>
    <mergeCell ref="A6:I6"/>
    <mergeCell ref="C7:H7"/>
    <mergeCell ref="A9:F9"/>
    <mergeCell ref="A10:F10"/>
    <mergeCell ref="A11:F11"/>
    <mergeCell ref="A12:F12"/>
    <mergeCell ref="A13:F13"/>
    <mergeCell ref="A14:F14"/>
    <mergeCell ref="A15:F15"/>
    <mergeCell ref="A16:F16"/>
    <mergeCell ref="A18:F18"/>
    <mergeCell ref="A19:F19"/>
    <mergeCell ref="A20:F20"/>
    <mergeCell ref="A21:F21"/>
    <mergeCell ref="A22:F22"/>
    <mergeCell ref="A23:F23"/>
    <mergeCell ref="A25:F25"/>
    <mergeCell ref="A38:F38"/>
    <mergeCell ref="A39:F39"/>
    <mergeCell ref="A40:F40"/>
    <mergeCell ref="A41:F41"/>
    <mergeCell ref="A42:F42"/>
    <mergeCell ref="A45:F45"/>
    <mergeCell ref="A46:F46"/>
    <mergeCell ref="A47:F47"/>
    <mergeCell ref="A44:F44"/>
    <mergeCell ref="A43:F43"/>
    <mergeCell ref="A48:F48"/>
    <mergeCell ref="A49:F49"/>
    <mergeCell ref="A50:F50"/>
    <mergeCell ref="A51:F51"/>
    <mergeCell ref="A52:F52"/>
    <mergeCell ref="A53:F53"/>
    <mergeCell ref="A54:F54"/>
    <mergeCell ref="A55:F55"/>
    <mergeCell ref="A56:F56"/>
    <mergeCell ref="A57:F57"/>
    <mergeCell ref="A58:F58"/>
    <mergeCell ref="A59:F59"/>
    <mergeCell ref="A60:F60"/>
    <mergeCell ref="A61:F61"/>
    <mergeCell ref="A62:F62"/>
    <mergeCell ref="A63:F63"/>
    <mergeCell ref="A64:F64"/>
    <mergeCell ref="A65:F65"/>
    <mergeCell ref="A66:F66"/>
    <mergeCell ref="A68:F68"/>
    <mergeCell ref="A69:F69"/>
    <mergeCell ref="A70:F70"/>
    <mergeCell ref="A72:F72"/>
    <mergeCell ref="A73:F73"/>
    <mergeCell ref="A74:F74"/>
    <mergeCell ref="A75:F75"/>
    <mergeCell ref="A76:F76"/>
    <mergeCell ref="A77:F77"/>
    <mergeCell ref="A78:F78"/>
    <mergeCell ref="A79:F79"/>
    <mergeCell ref="A80:F80"/>
    <mergeCell ref="A81:F81"/>
    <mergeCell ref="A82:F82"/>
    <mergeCell ref="A83:F83"/>
    <mergeCell ref="A84:F84"/>
    <mergeCell ref="A89:F89"/>
    <mergeCell ref="A90:F90"/>
    <mergeCell ref="A91:F91"/>
    <mergeCell ref="A92:F92"/>
    <mergeCell ref="A97:F97"/>
    <mergeCell ref="A98:F98"/>
    <mergeCell ref="A99:F99"/>
    <mergeCell ref="A102:F102"/>
    <mergeCell ref="A103:F103"/>
    <mergeCell ref="A104:F104"/>
    <mergeCell ref="A93:F93"/>
    <mergeCell ref="A94:F94"/>
    <mergeCell ref="A95:F95"/>
    <mergeCell ref="A96:F96"/>
    <mergeCell ref="A100:F100"/>
    <mergeCell ref="A101:F101"/>
    <mergeCell ref="A116:F116"/>
    <mergeCell ref="A117:F117"/>
    <mergeCell ref="A122:F122"/>
    <mergeCell ref="A123:F123"/>
    <mergeCell ref="A124:F124"/>
    <mergeCell ref="A139:I145"/>
    <mergeCell ref="A125:F125"/>
    <mergeCell ref="A127:B127"/>
    <mergeCell ref="D127:E127"/>
    <mergeCell ref="G127:I127"/>
    <mergeCell ref="A128:B128"/>
    <mergeCell ref="D128:E128"/>
    <mergeCell ref="G128:I128"/>
    <mergeCell ref="A105:F105"/>
    <mergeCell ref="A106:F106"/>
    <mergeCell ref="A109:F109"/>
    <mergeCell ref="A110:F110"/>
    <mergeCell ref="A111:F111"/>
    <mergeCell ref="A112:F112"/>
    <mergeCell ref="A113:F113"/>
    <mergeCell ref="A114:F114"/>
    <mergeCell ref="A115:F115"/>
  </mergeCells>
  <pageMargins left="0.2" right="0.2" top="0.41" bottom="0.28000000000000003" header="0.3" footer="0.19"/>
  <pageSetup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dimension ref="A1:K45"/>
  <sheetViews>
    <sheetView topLeftCell="A13" workbookViewId="0">
      <selection activeCell="G22" sqref="G22"/>
    </sheetView>
  </sheetViews>
  <sheetFormatPr defaultRowHeight="15"/>
  <cols>
    <col min="1" max="1" width="9.140625" style="52"/>
    <col min="2" max="2" width="9.140625" style="51"/>
    <col min="3" max="3" width="29.7109375" style="51" customWidth="1"/>
    <col min="4" max="4" width="6.85546875" style="52" customWidth="1"/>
    <col min="5" max="5" width="6.7109375" style="51" hidden="1" customWidth="1"/>
    <col min="6" max="6" width="19.42578125" style="53" customWidth="1"/>
    <col min="7" max="7" width="20.28515625" style="54" customWidth="1"/>
    <col min="8" max="8" width="19" style="51" customWidth="1"/>
    <col min="9" max="9" width="18.85546875" style="53" customWidth="1"/>
    <col min="10" max="16384" width="9.140625" style="51"/>
  </cols>
  <sheetData>
    <row r="1" spans="1:11" ht="16.5" customHeight="1">
      <c r="A1" s="50" t="s">
        <v>243</v>
      </c>
      <c r="D1" s="215" t="s">
        <v>235</v>
      </c>
      <c r="E1" s="215"/>
      <c r="F1" s="215"/>
      <c r="G1" s="215"/>
      <c r="H1" s="215"/>
      <c r="I1" s="215"/>
      <c r="J1" s="55"/>
      <c r="K1" s="55"/>
    </row>
    <row r="2" spans="1:11" ht="47.25" customHeight="1">
      <c r="A2" s="50" t="s">
        <v>244</v>
      </c>
      <c r="D2" s="215"/>
      <c r="E2" s="215"/>
      <c r="F2" s="215"/>
      <c r="G2" s="215"/>
      <c r="H2" s="215"/>
      <c r="I2" s="215"/>
      <c r="J2" s="55"/>
      <c r="K2" s="55"/>
    </row>
    <row r="3" spans="1:11" ht="22.5">
      <c r="A3" s="218" t="s">
        <v>124</v>
      </c>
      <c r="B3" s="218"/>
      <c r="C3" s="218"/>
      <c r="D3" s="218"/>
      <c r="E3" s="218"/>
      <c r="F3" s="218"/>
      <c r="G3" s="218"/>
      <c r="H3" s="218"/>
      <c r="I3" s="218"/>
    </row>
    <row r="4" spans="1:11" ht="15.75">
      <c r="A4" s="219" t="s">
        <v>245</v>
      </c>
      <c r="B4" s="219"/>
      <c r="C4" s="219"/>
      <c r="D4" s="219"/>
      <c r="E4" s="219"/>
      <c r="F4" s="219"/>
      <c r="G4" s="219"/>
      <c r="H4" s="219"/>
      <c r="I4" s="219"/>
    </row>
    <row r="5" spans="1:11" ht="15.75">
      <c r="A5" s="56"/>
      <c r="B5" s="57"/>
      <c r="C5" s="57"/>
      <c r="D5" s="56"/>
      <c r="E5" s="57"/>
      <c r="F5" s="216"/>
      <c r="G5" s="216"/>
      <c r="H5" s="216" t="s">
        <v>255</v>
      </c>
      <c r="I5" s="216"/>
    </row>
    <row r="6" spans="1:11" ht="44.25" customHeight="1">
      <c r="A6" s="220" t="s">
        <v>125</v>
      </c>
      <c r="B6" s="221"/>
      <c r="C6" s="222"/>
      <c r="D6" s="59" t="s">
        <v>1</v>
      </c>
      <c r="E6" s="59" t="s">
        <v>2</v>
      </c>
      <c r="F6" s="60" t="s">
        <v>251</v>
      </c>
      <c r="G6" s="60" t="s">
        <v>248</v>
      </c>
      <c r="H6" s="60" t="s">
        <v>250</v>
      </c>
      <c r="I6" s="61" t="s">
        <v>249</v>
      </c>
    </row>
    <row r="7" spans="1:11" ht="15.75">
      <c r="A7" s="223">
        <v>1</v>
      </c>
      <c r="B7" s="223"/>
      <c r="C7" s="223"/>
      <c r="D7" s="76">
        <v>2</v>
      </c>
      <c r="E7" s="77">
        <v>3</v>
      </c>
      <c r="F7" s="77">
        <v>4</v>
      </c>
      <c r="G7" s="77">
        <v>5</v>
      </c>
      <c r="H7" s="78"/>
      <c r="I7" s="79"/>
    </row>
    <row r="8" spans="1:11" s="94" customFormat="1" ht="15.75">
      <c r="A8" s="224" t="s">
        <v>126</v>
      </c>
      <c r="B8" s="224"/>
      <c r="C8" s="224"/>
      <c r="D8" s="80" t="s">
        <v>127</v>
      </c>
      <c r="E8" s="81"/>
      <c r="F8" s="82">
        <v>29984452223</v>
      </c>
      <c r="G8" s="82">
        <v>26294682253</v>
      </c>
      <c r="H8" s="92">
        <v>61892034966</v>
      </c>
      <c r="I8" s="93">
        <v>49088882674</v>
      </c>
    </row>
    <row r="9" spans="1:11" ht="15.75">
      <c r="A9" s="208" t="s">
        <v>128</v>
      </c>
      <c r="B9" s="208"/>
      <c r="C9" s="208"/>
      <c r="D9" s="64" t="s">
        <v>129</v>
      </c>
      <c r="E9" s="62"/>
      <c r="F9" s="63"/>
      <c r="G9" s="63">
        <v>7287352</v>
      </c>
      <c r="H9" s="83"/>
      <c r="I9" s="84">
        <v>23330326</v>
      </c>
    </row>
    <row r="10" spans="1:11" ht="29.25" customHeight="1">
      <c r="A10" s="206" t="s">
        <v>227</v>
      </c>
      <c r="B10" s="206"/>
      <c r="C10" s="206"/>
      <c r="D10" s="64" t="s">
        <v>130</v>
      </c>
      <c r="E10" s="62"/>
      <c r="F10" s="63">
        <f>F8</f>
        <v>29984452223</v>
      </c>
      <c r="G10" s="63">
        <f>G8-G9</f>
        <v>26287394901</v>
      </c>
      <c r="H10" s="63">
        <v>61892034966</v>
      </c>
      <c r="I10" s="63">
        <f>I8-I9</f>
        <v>49065552348</v>
      </c>
    </row>
    <row r="11" spans="1:11" ht="15.75">
      <c r="A11" s="212" t="s">
        <v>131</v>
      </c>
      <c r="B11" s="212"/>
      <c r="C11" s="212"/>
      <c r="D11" s="65" t="s">
        <v>132</v>
      </c>
      <c r="E11" s="66"/>
      <c r="F11" s="67">
        <v>22949830757</v>
      </c>
      <c r="G11" s="67">
        <v>20855096433</v>
      </c>
      <c r="H11" s="85">
        <v>46413390109</v>
      </c>
      <c r="I11" s="84">
        <v>38980407596</v>
      </c>
    </row>
    <row r="12" spans="1:11" ht="32.25" customHeight="1">
      <c r="A12" s="213" t="s">
        <v>225</v>
      </c>
      <c r="B12" s="213"/>
      <c r="C12" s="213"/>
      <c r="D12" s="64" t="s">
        <v>133</v>
      </c>
      <c r="E12" s="62"/>
      <c r="F12" s="63">
        <f>F10-F11</f>
        <v>7034621466</v>
      </c>
      <c r="G12" s="63">
        <f>G10-G11</f>
        <v>5432298468</v>
      </c>
      <c r="H12" s="63">
        <f>H10-H11</f>
        <v>15478644857</v>
      </c>
      <c r="I12" s="63">
        <f>I10-I11</f>
        <v>10085144752</v>
      </c>
    </row>
    <row r="13" spans="1:11" ht="15.75">
      <c r="A13" s="212" t="s">
        <v>134</v>
      </c>
      <c r="B13" s="212"/>
      <c r="C13" s="212"/>
      <c r="D13" s="65" t="s">
        <v>135</v>
      </c>
      <c r="E13" s="66"/>
      <c r="F13" s="67">
        <v>1622229934</v>
      </c>
      <c r="G13" s="67">
        <v>77682624</v>
      </c>
      <c r="H13" s="85">
        <v>1794039009</v>
      </c>
      <c r="I13" s="84">
        <v>1445917409</v>
      </c>
    </row>
    <row r="14" spans="1:11" ht="15.75">
      <c r="A14" s="212" t="s">
        <v>136</v>
      </c>
      <c r="B14" s="212"/>
      <c r="C14" s="212"/>
      <c r="D14" s="65" t="s">
        <v>137</v>
      </c>
      <c r="E14" s="66"/>
      <c r="F14" s="67">
        <v>185599103</v>
      </c>
      <c r="G14" s="67">
        <v>5270833</v>
      </c>
      <c r="H14" s="85">
        <v>320941272</v>
      </c>
      <c r="I14" s="84">
        <v>38819829</v>
      </c>
    </row>
    <row r="15" spans="1:11" ht="15.75">
      <c r="A15" s="212" t="s">
        <v>226</v>
      </c>
      <c r="B15" s="212"/>
      <c r="C15" s="212"/>
      <c r="D15" s="65" t="s">
        <v>138</v>
      </c>
      <c r="E15" s="68"/>
      <c r="F15" s="69">
        <v>185599103</v>
      </c>
      <c r="G15" s="70">
        <f>G14</f>
        <v>5270833</v>
      </c>
      <c r="H15" s="86">
        <v>320941272</v>
      </c>
      <c r="I15" s="87">
        <v>10865364</v>
      </c>
    </row>
    <row r="16" spans="1:11" ht="15.75">
      <c r="A16" s="212" t="s">
        <v>139</v>
      </c>
      <c r="B16" s="212"/>
      <c r="C16" s="212"/>
      <c r="D16" s="65" t="s">
        <v>142</v>
      </c>
      <c r="E16" s="66"/>
      <c r="F16" s="67">
        <v>462420263</v>
      </c>
      <c r="G16" s="67">
        <v>555710847</v>
      </c>
      <c r="H16" s="85">
        <v>788813678</v>
      </c>
      <c r="I16" s="84">
        <v>1143397392</v>
      </c>
    </row>
    <row r="17" spans="1:10" ht="15.75">
      <c r="A17" s="212" t="s">
        <v>141</v>
      </c>
      <c r="B17" s="212"/>
      <c r="C17" s="212"/>
      <c r="D17" s="65" t="s">
        <v>162</v>
      </c>
      <c r="E17" s="66"/>
      <c r="F17" s="67">
        <v>3512755134</v>
      </c>
      <c r="G17" s="67">
        <v>4351690780</v>
      </c>
      <c r="H17" s="85">
        <v>6832494867</v>
      </c>
      <c r="I17" s="84">
        <v>9208618960</v>
      </c>
    </row>
    <row r="18" spans="1:10" ht="31.5" customHeight="1">
      <c r="A18" s="214" t="s">
        <v>228</v>
      </c>
      <c r="B18" s="214"/>
      <c r="C18" s="214"/>
      <c r="D18" s="64" t="s">
        <v>143</v>
      </c>
      <c r="E18" s="62"/>
      <c r="F18" s="63">
        <f>F12+F13-F14-F16-F17</f>
        <v>4496076900</v>
      </c>
      <c r="G18" s="71">
        <f>G12+G13-G14-G17-G16</f>
        <v>597308632</v>
      </c>
      <c r="H18" s="63">
        <f>H12+H13-H14-H16-H17</f>
        <v>9330434049</v>
      </c>
      <c r="I18" s="71">
        <f>I12+I13-I14-I17-I16</f>
        <v>1140225980</v>
      </c>
    </row>
    <row r="19" spans="1:10" ht="15.75">
      <c r="A19" s="212" t="s">
        <v>144</v>
      </c>
      <c r="B19" s="212"/>
      <c r="C19" s="212"/>
      <c r="D19" s="65" t="s">
        <v>145</v>
      </c>
      <c r="E19" s="66"/>
      <c r="F19" s="67">
        <v>874779585</v>
      </c>
      <c r="G19" s="67">
        <v>1101800</v>
      </c>
      <c r="H19" s="85">
        <v>1150731585</v>
      </c>
      <c r="I19" s="84">
        <v>66275415</v>
      </c>
    </row>
    <row r="20" spans="1:10" ht="15.75">
      <c r="A20" s="212" t="s">
        <v>146</v>
      </c>
      <c r="B20" s="212"/>
      <c r="C20" s="212"/>
      <c r="D20" s="65" t="s">
        <v>147</v>
      </c>
      <c r="E20" s="66"/>
      <c r="F20" s="67">
        <v>159811377</v>
      </c>
      <c r="G20" s="67"/>
      <c r="H20" s="85">
        <v>164812627</v>
      </c>
      <c r="I20" s="84">
        <v>328</v>
      </c>
    </row>
    <row r="21" spans="1:10" ht="15.75">
      <c r="A21" s="208" t="s">
        <v>148</v>
      </c>
      <c r="B21" s="208"/>
      <c r="C21" s="208"/>
      <c r="D21" s="64" t="s">
        <v>149</v>
      </c>
      <c r="E21" s="62"/>
      <c r="F21" s="63">
        <f>F19-F20</f>
        <v>714968208</v>
      </c>
      <c r="G21" s="63">
        <f>G19-G20</f>
        <v>1101800</v>
      </c>
      <c r="H21" s="63">
        <f>H19-H20</f>
        <v>985918958</v>
      </c>
      <c r="I21" s="84">
        <f>I19-I20</f>
        <v>66275087</v>
      </c>
    </row>
    <row r="22" spans="1:10" ht="17.25" customHeight="1">
      <c r="A22" s="208" t="s">
        <v>150</v>
      </c>
      <c r="B22" s="208"/>
      <c r="C22" s="208"/>
      <c r="D22" s="64" t="s">
        <v>151</v>
      </c>
      <c r="E22" s="62"/>
      <c r="F22" s="63">
        <f>F21+F18</f>
        <v>5211045108</v>
      </c>
      <c r="G22" s="63">
        <f>G21+G18</f>
        <v>598410432</v>
      </c>
      <c r="H22" s="63">
        <f>H21+H18</f>
        <v>10316353007</v>
      </c>
      <c r="I22" s="63">
        <f>I21+I18</f>
        <v>1206501067</v>
      </c>
    </row>
    <row r="23" spans="1:10" ht="15.75">
      <c r="A23" s="208" t="s">
        <v>152</v>
      </c>
      <c r="B23" s="208"/>
      <c r="C23" s="208"/>
      <c r="D23" s="64" t="s">
        <v>153</v>
      </c>
      <c r="E23" s="62"/>
      <c r="F23" s="63">
        <v>793461700</v>
      </c>
      <c r="G23" s="63">
        <v>131650295</v>
      </c>
      <c r="H23" s="63">
        <v>1889525591.78</v>
      </c>
      <c r="I23" s="84"/>
    </row>
    <row r="24" spans="1:10" ht="15.75">
      <c r="A24" s="208" t="s">
        <v>154</v>
      </c>
      <c r="B24" s="208"/>
      <c r="C24" s="208"/>
      <c r="D24" s="64" t="s">
        <v>155</v>
      </c>
      <c r="E24" s="62"/>
      <c r="F24" s="63"/>
      <c r="G24" s="63"/>
      <c r="H24" s="83"/>
      <c r="I24" s="84"/>
    </row>
    <row r="25" spans="1:10" ht="32.25" customHeight="1">
      <c r="A25" s="206" t="s">
        <v>156</v>
      </c>
      <c r="B25" s="206"/>
      <c r="C25" s="206"/>
      <c r="D25" s="64" t="s">
        <v>157</v>
      </c>
      <c r="E25" s="62"/>
      <c r="F25" s="63">
        <f>F22-F23</f>
        <v>4417583408</v>
      </c>
      <c r="G25" s="63">
        <f>G22-G23</f>
        <v>466760137</v>
      </c>
      <c r="H25" s="63">
        <f>H22-H23</f>
        <v>8426827415.2200003</v>
      </c>
      <c r="I25" s="88">
        <f>I22</f>
        <v>1206501067</v>
      </c>
    </row>
    <row r="26" spans="1:10" ht="15.75">
      <c r="A26" s="206" t="s">
        <v>158</v>
      </c>
      <c r="B26" s="206"/>
      <c r="C26" s="206"/>
      <c r="D26" s="64" t="s">
        <v>159</v>
      </c>
      <c r="E26" s="62"/>
      <c r="F26" s="67">
        <v>698</v>
      </c>
      <c r="G26" s="67">
        <v>83</v>
      </c>
      <c r="H26" s="89">
        <v>1331</v>
      </c>
      <c r="I26" s="84">
        <v>215</v>
      </c>
    </row>
    <row r="27" spans="1:10" ht="15.75">
      <c r="A27" s="209" t="s">
        <v>160</v>
      </c>
      <c r="B27" s="209"/>
      <c r="C27" s="209"/>
      <c r="D27" s="72" t="s">
        <v>161</v>
      </c>
      <c r="E27" s="73"/>
      <c r="F27" s="74"/>
      <c r="G27" s="74"/>
      <c r="H27" s="90"/>
      <c r="I27" s="91"/>
    </row>
    <row r="28" spans="1:10">
      <c r="A28" s="56" t="s">
        <v>163</v>
      </c>
      <c r="B28" s="57"/>
      <c r="C28" s="57"/>
      <c r="D28" s="56"/>
      <c r="E28" s="57"/>
      <c r="F28" s="58"/>
      <c r="G28" s="57"/>
    </row>
    <row r="29" spans="1:10">
      <c r="A29" s="56"/>
      <c r="B29" s="57"/>
      <c r="C29" s="57"/>
      <c r="D29" s="137"/>
      <c r="E29" s="137"/>
      <c r="F29" s="137"/>
      <c r="G29" s="217">
        <f ca="1">NOW()</f>
        <v>42205.635481828707</v>
      </c>
      <c r="H29" s="217"/>
      <c r="I29" s="217"/>
      <c r="J29" s="137"/>
    </row>
    <row r="30" spans="1:10">
      <c r="A30" s="210" t="s">
        <v>40</v>
      </c>
      <c r="B30" s="210"/>
      <c r="C30" s="210" t="s">
        <v>41</v>
      </c>
      <c r="D30" s="210"/>
      <c r="E30" s="210"/>
      <c r="F30" s="210"/>
      <c r="G30" s="210" t="s">
        <v>42</v>
      </c>
      <c r="H30" s="210"/>
      <c r="I30" s="210"/>
      <c r="J30" s="138"/>
    </row>
    <row r="31" spans="1:10">
      <c r="A31" s="205" t="s">
        <v>43</v>
      </c>
      <c r="B31" s="205"/>
      <c r="C31" s="205" t="s">
        <v>43</v>
      </c>
      <c r="D31" s="205"/>
      <c r="E31" s="205"/>
      <c r="F31" s="205"/>
      <c r="G31" s="205" t="s">
        <v>44</v>
      </c>
      <c r="H31" s="205"/>
      <c r="I31" s="205"/>
      <c r="J31" s="139"/>
    </row>
    <row r="37" spans="1:11" ht="16.5">
      <c r="A37" s="75" t="s">
        <v>121</v>
      </c>
      <c r="G37" s="51"/>
    </row>
    <row r="38" spans="1:11" ht="16.5">
      <c r="A38" s="75" t="s">
        <v>122</v>
      </c>
      <c r="G38" s="51"/>
    </row>
    <row r="39" spans="1:11" ht="16.5" customHeight="1">
      <c r="A39" s="211" t="s">
        <v>234</v>
      </c>
      <c r="B39" s="211"/>
      <c r="C39" s="211"/>
      <c r="D39" s="211"/>
      <c r="E39" s="211"/>
      <c r="F39" s="211"/>
      <c r="G39" s="211"/>
    </row>
    <row r="40" spans="1:11" ht="15" customHeight="1">
      <c r="A40" s="211"/>
      <c r="B40" s="211"/>
      <c r="C40" s="211"/>
      <c r="D40" s="211"/>
      <c r="E40" s="211"/>
      <c r="F40" s="211"/>
      <c r="G40" s="211"/>
    </row>
    <row r="41" spans="1:11" ht="25.5" customHeight="1">
      <c r="A41" s="211"/>
      <c r="B41" s="211"/>
      <c r="C41" s="211"/>
      <c r="D41" s="211"/>
      <c r="E41" s="211"/>
      <c r="F41" s="211"/>
      <c r="G41" s="211"/>
    </row>
    <row r="44" spans="1:11">
      <c r="H44" s="207"/>
      <c r="I44" s="207"/>
      <c r="J44" s="207"/>
      <c r="K44" s="207"/>
    </row>
    <row r="45" spans="1:11" ht="45.75" customHeight="1">
      <c r="H45" s="207"/>
      <c r="I45" s="207"/>
      <c r="J45" s="207"/>
      <c r="K45" s="207"/>
    </row>
  </sheetData>
  <mergeCells count="36">
    <mergeCell ref="D1:I2"/>
    <mergeCell ref="H5:I5"/>
    <mergeCell ref="G29:I29"/>
    <mergeCell ref="G30:I30"/>
    <mergeCell ref="G31:I31"/>
    <mergeCell ref="C30:F30"/>
    <mergeCell ref="C31:F31"/>
    <mergeCell ref="A3:I3"/>
    <mergeCell ref="A4:I4"/>
    <mergeCell ref="A10:C10"/>
    <mergeCell ref="F5:G5"/>
    <mergeCell ref="A6:C6"/>
    <mergeCell ref="A7:C7"/>
    <mergeCell ref="A8:C8"/>
    <mergeCell ref="A9:C9"/>
    <mergeCell ref="A21:C21"/>
    <mergeCell ref="A22:C22"/>
    <mergeCell ref="A11:C11"/>
    <mergeCell ref="A12:C12"/>
    <mergeCell ref="A13:C13"/>
    <mergeCell ref="A14:C14"/>
    <mergeCell ref="A15:C15"/>
    <mergeCell ref="A16:C16"/>
    <mergeCell ref="A17:C17"/>
    <mergeCell ref="A18:C18"/>
    <mergeCell ref="A19:C19"/>
    <mergeCell ref="A20:C20"/>
    <mergeCell ref="A31:B31"/>
    <mergeCell ref="A26:C26"/>
    <mergeCell ref="H44:K45"/>
    <mergeCell ref="A23:C23"/>
    <mergeCell ref="A24:C24"/>
    <mergeCell ref="A25:C25"/>
    <mergeCell ref="A27:C27"/>
    <mergeCell ref="A30:B30"/>
    <mergeCell ref="A39:G41"/>
  </mergeCells>
  <pageMargins left="0.2" right="0.2" top="0.35" bottom="0.33" header="0.2" footer="0.2"/>
  <pageSetup scale="90" orientation="landscape" horizontalDpi="300" verticalDpi="300" r:id="rId1"/>
</worksheet>
</file>

<file path=xl/worksheets/sheet3.xml><?xml version="1.0" encoding="utf-8"?>
<worksheet xmlns="http://schemas.openxmlformats.org/spreadsheetml/2006/main" xmlns:r="http://schemas.openxmlformats.org/officeDocument/2006/relationships">
  <dimension ref="A1:I62"/>
  <sheetViews>
    <sheetView workbookViewId="0">
      <selection activeCell="D51" sqref="D51"/>
    </sheetView>
  </sheetViews>
  <sheetFormatPr defaultRowHeight="16.5"/>
  <cols>
    <col min="1" max="1" width="54.28515625" style="9" customWidth="1"/>
    <col min="2" max="2" width="6.7109375" style="9" customWidth="1"/>
    <col min="3" max="3" width="8.7109375" style="3" hidden="1" customWidth="1"/>
    <col min="4" max="4" width="18.42578125" style="3" customWidth="1"/>
    <col min="5" max="5" width="18.85546875" style="134" customWidth="1"/>
    <col min="6" max="6" width="18.7109375" style="134" customWidth="1"/>
    <col min="7" max="7" width="17.85546875" style="143" customWidth="1"/>
    <col min="8" max="8" width="24.28515625" style="3" bestFit="1" customWidth="1"/>
    <col min="9" max="9" width="23" style="3" customWidth="1"/>
    <col min="10" max="16384" width="9.140625" style="3"/>
  </cols>
  <sheetData>
    <row r="1" spans="1:9" ht="16.5" customHeight="1">
      <c r="A1" s="50" t="s">
        <v>243</v>
      </c>
      <c r="B1" s="227" t="s">
        <v>164</v>
      </c>
      <c r="C1" s="227"/>
      <c r="D1" s="227"/>
      <c r="E1" s="227"/>
      <c r="F1" s="227"/>
      <c r="G1" s="227"/>
    </row>
    <row r="2" spans="1:9">
      <c r="A2" s="50" t="s">
        <v>244</v>
      </c>
      <c r="B2" s="227"/>
      <c r="C2" s="227"/>
      <c r="D2" s="227"/>
      <c r="E2" s="227"/>
      <c r="F2" s="227"/>
      <c r="G2" s="227"/>
    </row>
    <row r="3" spans="1:9" ht="30.75" customHeight="1">
      <c r="A3" s="50"/>
      <c r="B3" s="227"/>
      <c r="C3" s="227"/>
      <c r="D3" s="227"/>
      <c r="E3" s="227"/>
      <c r="F3" s="227"/>
      <c r="G3" s="227"/>
    </row>
    <row r="4" spans="1:9">
      <c r="A4" s="231" t="s">
        <v>165</v>
      </c>
      <c r="B4" s="231"/>
      <c r="C4" s="231"/>
      <c r="D4" s="231"/>
      <c r="E4" s="231"/>
      <c r="F4" s="231"/>
      <c r="G4" s="231"/>
    </row>
    <row r="5" spans="1:9">
      <c r="A5" s="232" t="s">
        <v>213</v>
      </c>
      <c r="B5" s="232"/>
      <c r="C5" s="232"/>
      <c r="D5" s="232"/>
      <c r="E5" s="232"/>
      <c r="F5" s="232"/>
      <c r="G5" s="232"/>
    </row>
    <row r="6" spans="1:9">
      <c r="A6" s="233" t="s">
        <v>247</v>
      </c>
      <c r="B6" s="233"/>
      <c r="C6" s="233"/>
      <c r="D6" s="233"/>
      <c r="E6" s="233"/>
      <c r="F6" s="233"/>
      <c r="G6" s="233"/>
    </row>
    <row r="7" spans="1:9">
      <c r="A7" s="14"/>
      <c r="B7" s="11"/>
      <c r="C7" s="2"/>
      <c r="D7" s="226"/>
      <c r="E7" s="226"/>
      <c r="F7" s="234" t="s">
        <v>258</v>
      </c>
      <c r="G7" s="234"/>
    </row>
    <row r="8" spans="1:9" ht="17.25" thickBot="1">
      <c r="A8" s="14"/>
      <c r="B8" s="11"/>
      <c r="C8" s="2"/>
      <c r="D8" s="1"/>
      <c r="E8" s="144"/>
    </row>
    <row r="9" spans="1:9" ht="38.25" customHeight="1" thickBot="1">
      <c r="A9" s="6" t="s">
        <v>39</v>
      </c>
      <c r="B9" s="5" t="s">
        <v>4</v>
      </c>
      <c r="C9" s="5" t="s">
        <v>5</v>
      </c>
      <c r="D9" s="10" t="s">
        <v>252</v>
      </c>
      <c r="E9" s="145" t="s">
        <v>253</v>
      </c>
      <c r="F9" s="60" t="s">
        <v>259</v>
      </c>
      <c r="G9" s="60" t="s">
        <v>260</v>
      </c>
    </row>
    <row r="10" spans="1:9">
      <c r="A10" s="17">
        <v>1</v>
      </c>
      <c r="B10" s="20">
        <v>2</v>
      </c>
      <c r="C10" s="21" t="s">
        <v>166</v>
      </c>
      <c r="D10" s="8">
        <v>4</v>
      </c>
      <c r="E10" s="152">
        <v>5</v>
      </c>
      <c r="F10" s="153"/>
      <c r="G10" s="154"/>
    </row>
    <row r="11" spans="1:9">
      <c r="A11" s="22" t="s">
        <v>167</v>
      </c>
      <c r="B11" s="23"/>
      <c r="C11" s="24"/>
      <c r="D11" s="25"/>
      <c r="E11" s="146"/>
      <c r="F11" s="150"/>
      <c r="G11" s="151"/>
    </row>
    <row r="12" spans="1:9" ht="17.25">
      <c r="A12" s="26" t="s">
        <v>198</v>
      </c>
      <c r="B12" s="27" t="s">
        <v>127</v>
      </c>
      <c r="C12" s="28"/>
      <c r="D12" s="155">
        <v>5211045108</v>
      </c>
      <c r="E12" s="156">
        <v>598410432</v>
      </c>
      <c r="F12" s="157">
        <v>10316353007</v>
      </c>
      <c r="G12" s="158">
        <v>1206501067</v>
      </c>
      <c r="H12" s="48"/>
      <c r="I12" s="49"/>
    </row>
    <row r="13" spans="1:9" ht="17.25">
      <c r="A13" s="26" t="s">
        <v>199</v>
      </c>
      <c r="B13" s="29"/>
      <c r="C13" s="30"/>
      <c r="D13" s="159"/>
      <c r="E13" s="160"/>
      <c r="F13" s="157">
        <v>0</v>
      </c>
      <c r="G13" s="158"/>
      <c r="H13" s="48"/>
      <c r="I13" s="49"/>
    </row>
    <row r="14" spans="1:9">
      <c r="A14" s="31" t="s">
        <v>214</v>
      </c>
      <c r="B14" s="29" t="s">
        <v>129</v>
      </c>
      <c r="C14" s="30"/>
      <c r="D14" s="159">
        <v>743424849</v>
      </c>
      <c r="E14" s="160">
        <v>700214172</v>
      </c>
      <c r="F14" s="157">
        <v>1487729243</v>
      </c>
      <c r="G14" s="158">
        <v>1392204638</v>
      </c>
      <c r="H14" s="48"/>
      <c r="I14" s="49"/>
    </row>
    <row r="15" spans="1:9">
      <c r="A15" s="31" t="s">
        <v>200</v>
      </c>
      <c r="B15" s="29" t="s">
        <v>168</v>
      </c>
      <c r="C15" s="30"/>
      <c r="D15" s="159">
        <v>-200000000</v>
      </c>
      <c r="E15" s="160">
        <v>1648729144</v>
      </c>
      <c r="F15" s="157">
        <v>-200000000</v>
      </c>
      <c r="G15" s="158">
        <v>3325100041</v>
      </c>
      <c r="H15" s="48"/>
      <c r="I15" s="49"/>
    </row>
    <row r="16" spans="1:9" ht="36.75" customHeight="1">
      <c r="A16" s="32" t="s">
        <v>215</v>
      </c>
      <c r="B16" s="29" t="s">
        <v>169</v>
      </c>
      <c r="C16" s="30"/>
      <c r="D16" s="159"/>
      <c r="E16" s="160"/>
      <c r="F16" s="157">
        <v>0</v>
      </c>
      <c r="G16" s="158"/>
      <c r="H16" s="48"/>
      <c r="I16" s="49"/>
    </row>
    <row r="17" spans="1:9">
      <c r="A17" s="31" t="s">
        <v>201</v>
      </c>
      <c r="B17" s="29" t="s">
        <v>170</v>
      </c>
      <c r="C17" s="30"/>
      <c r="D17" s="159">
        <v>-1604401000</v>
      </c>
      <c r="E17" s="160">
        <v>-53190468</v>
      </c>
      <c r="F17" s="157">
        <v>-1469058831</v>
      </c>
      <c r="G17" s="160">
        <v>-1431544929</v>
      </c>
      <c r="H17" s="48"/>
      <c r="I17" s="49"/>
    </row>
    <row r="18" spans="1:9">
      <c r="A18" s="31" t="s">
        <v>202</v>
      </c>
      <c r="B18" s="29" t="s">
        <v>171</v>
      </c>
      <c r="C18" s="30"/>
      <c r="D18" s="161">
        <v>185599103</v>
      </c>
      <c r="E18" s="160">
        <v>5594531</v>
      </c>
      <c r="F18" s="157">
        <v>185599103</v>
      </c>
      <c r="G18" s="158">
        <v>10865364</v>
      </c>
      <c r="H18" s="48"/>
      <c r="I18" s="49"/>
    </row>
    <row r="19" spans="1:9">
      <c r="A19" s="33" t="s">
        <v>216</v>
      </c>
      <c r="B19" s="34" t="s">
        <v>172</v>
      </c>
      <c r="C19" s="19"/>
      <c r="D19" s="162"/>
      <c r="E19" s="163"/>
      <c r="F19" s="157">
        <v>0</v>
      </c>
      <c r="G19" s="158"/>
      <c r="H19" s="48"/>
      <c r="I19" s="49"/>
    </row>
    <row r="20" spans="1:9" ht="40.5" customHeight="1">
      <c r="A20" s="35" t="s">
        <v>237</v>
      </c>
      <c r="B20" s="27" t="s">
        <v>203</v>
      </c>
      <c r="C20" s="28"/>
      <c r="D20" s="164">
        <f>SUM(D12:D19)</f>
        <v>4335668060</v>
      </c>
      <c r="E20" s="156">
        <f>SUM(E12:E19)</f>
        <v>2899757811</v>
      </c>
      <c r="F20" s="156">
        <f>SUM(F12:F19)</f>
        <v>10320622522</v>
      </c>
      <c r="G20" s="156">
        <f>SUM(G12:G19)</f>
        <v>4503126181</v>
      </c>
      <c r="H20" s="48"/>
      <c r="I20" s="49"/>
    </row>
    <row r="21" spans="1:9">
      <c r="A21" s="31" t="s">
        <v>217</v>
      </c>
      <c r="B21" s="29" t="s">
        <v>204</v>
      </c>
      <c r="C21" s="30"/>
      <c r="D21" s="161">
        <v>-2726137050</v>
      </c>
      <c r="E21" s="160">
        <v>-8734586293</v>
      </c>
      <c r="F21" s="157">
        <v>-2011651140</v>
      </c>
      <c r="G21" s="160">
        <v>-8593133933</v>
      </c>
      <c r="H21" s="48"/>
      <c r="I21" s="49"/>
    </row>
    <row r="22" spans="1:9">
      <c r="A22" s="31" t="s">
        <v>218</v>
      </c>
      <c r="B22" s="29" t="s">
        <v>130</v>
      </c>
      <c r="C22" s="30"/>
      <c r="D22" s="161">
        <v>-3203725641</v>
      </c>
      <c r="E22" s="160">
        <v>-175388865</v>
      </c>
      <c r="F22" s="157">
        <v>-2881024774</v>
      </c>
      <c r="G22" s="160">
        <v>-1441887241</v>
      </c>
      <c r="H22" s="48"/>
      <c r="I22" s="49"/>
    </row>
    <row r="23" spans="1:9" ht="49.5">
      <c r="A23" s="36" t="s">
        <v>238</v>
      </c>
      <c r="B23" s="29" t="s">
        <v>132</v>
      </c>
      <c r="C23" s="30"/>
      <c r="D23" s="161">
        <v>-2821805384</v>
      </c>
      <c r="E23" s="160">
        <f>5724853753-131650295</f>
        <v>5593203458</v>
      </c>
      <c r="F23" s="157">
        <v>-12051394467</v>
      </c>
      <c r="G23" s="158">
        <v>5213646042</v>
      </c>
      <c r="H23" s="48"/>
      <c r="I23" s="49"/>
    </row>
    <row r="24" spans="1:9">
      <c r="A24" s="31" t="s">
        <v>205</v>
      </c>
      <c r="B24" s="29" t="s">
        <v>206</v>
      </c>
      <c r="C24" s="30"/>
      <c r="D24" s="161">
        <v>-655689437</v>
      </c>
      <c r="E24" s="160">
        <v>604445</v>
      </c>
      <c r="F24" s="157">
        <v>-718573080</v>
      </c>
      <c r="G24" s="160">
        <v>-4392673</v>
      </c>
      <c r="H24" s="48"/>
      <c r="I24" s="49"/>
    </row>
    <row r="25" spans="1:9">
      <c r="A25" s="31" t="s">
        <v>219</v>
      </c>
      <c r="B25" s="29" t="s">
        <v>208</v>
      </c>
      <c r="C25" s="30"/>
      <c r="D25" s="161"/>
      <c r="E25" s="160"/>
      <c r="F25" s="157">
        <v>0</v>
      </c>
      <c r="G25" s="158"/>
      <c r="H25" s="48"/>
      <c r="I25" s="49"/>
    </row>
    <row r="26" spans="1:9">
      <c r="A26" s="33" t="s">
        <v>207</v>
      </c>
      <c r="B26" s="18">
        <v>14</v>
      </c>
      <c r="C26" s="19"/>
      <c r="D26" s="165">
        <v>-185599103</v>
      </c>
      <c r="E26" s="160">
        <v>-5594531</v>
      </c>
      <c r="F26" s="157">
        <v>-320941272</v>
      </c>
      <c r="G26" s="160">
        <v>-10865364</v>
      </c>
      <c r="H26" s="48"/>
      <c r="I26" s="49"/>
    </row>
    <row r="27" spans="1:9">
      <c r="A27" s="31" t="s">
        <v>209</v>
      </c>
      <c r="B27" s="29" t="s">
        <v>210</v>
      </c>
      <c r="C27" s="30"/>
      <c r="D27" s="161"/>
      <c r="E27" s="160"/>
      <c r="F27" s="157">
        <v>-141841845</v>
      </c>
      <c r="G27" s="158"/>
      <c r="H27" s="48"/>
      <c r="I27" s="49"/>
    </row>
    <row r="28" spans="1:9">
      <c r="A28" s="31" t="s">
        <v>221</v>
      </c>
      <c r="B28" s="29" t="s">
        <v>212</v>
      </c>
      <c r="C28" s="30"/>
      <c r="D28" s="159"/>
      <c r="E28" s="160"/>
      <c r="F28" s="157">
        <v>0</v>
      </c>
      <c r="G28" s="158"/>
      <c r="H28" s="48"/>
      <c r="I28" s="49"/>
    </row>
    <row r="29" spans="1:9">
      <c r="A29" s="31" t="s">
        <v>211</v>
      </c>
      <c r="B29" s="29" t="s">
        <v>220</v>
      </c>
      <c r="C29" s="30"/>
      <c r="D29" s="159">
        <v>-47483500</v>
      </c>
      <c r="E29" s="160">
        <v>-28550700</v>
      </c>
      <c r="F29" s="157">
        <v>-71600500</v>
      </c>
      <c r="G29" s="160">
        <v>-310366100</v>
      </c>
      <c r="H29" s="48"/>
      <c r="I29" s="49"/>
    </row>
    <row r="30" spans="1:9" ht="17.25">
      <c r="A30" s="37" t="s">
        <v>173</v>
      </c>
      <c r="B30" s="38" t="s">
        <v>133</v>
      </c>
      <c r="C30" s="39"/>
      <c r="D30" s="166">
        <f>SUM(D20:D29)</f>
        <v>-5304772055</v>
      </c>
      <c r="E30" s="167">
        <f>SUM(E20:E29)</f>
        <v>-450554675</v>
      </c>
      <c r="F30" s="167">
        <f>SUM(F20:F29)</f>
        <v>-7876404556</v>
      </c>
      <c r="G30" s="167">
        <f>SUM(G20:G29)</f>
        <v>-643873088</v>
      </c>
      <c r="H30" s="48"/>
      <c r="I30" s="49"/>
    </row>
    <row r="31" spans="1:9">
      <c r="A31" s="40" t="s">
        <v>174</v>
      </c>
      <c r="B31" s="29"/>
      <c r="C31" s="30"/>
      <c r="D31" s="159"/>
      <c r="E31" s="160"/>
      <c r="F31" s="163"/>
      <c r="G31" s="158"/>
      <c r="H31" s="48"/>
      <c r="I31" s="49"/>
    </row>
    <row r="32" spans="1:9" ht="33">
      <c r="A32" s="41" t="s">
        <v>175</v>
      </c>
      <c r="B32" s="29" t="s">
        <v>135</v>
      </c>
      <c r="C32" s="30"/>
      <c r="D32" s="159">
        <v>-591764342</v>
      </c>
      <c r="E32" s="160">
        <v>-755134430</v>
      </c>
      <c r="F32" s="157">
        <v>-1095929874</v>
      </c>
      <c r="G32" s="160">
        <v>-1570066435</v>
      </c>
      <c r="H32" s="48"/>
      <c r="I32" s="49"/>
    </row>
    <row r="33" spans="1:9" ht="33">
      <c r="A33" s="41" t="s">
        <v>176</v>
      </c>
      <c r="B33" s="29" t="s">
        <v>137</v>
      </c>
      <c r="C33" s="30"/>
      <c r="D33" s="168">
        <v>442639846</v>
      </c>
      <c r="E33" s="160"/>
      <c r="F33" s="157">
        <v>643824267</v>
      </c>
      <c r="G33" s="158"/>
      <c r="H33" s="48"/>
      <c r="I33" s="49"/>
    </row>
    <row r="34" spans="1:9">
      <c r="A34" s="31" t="s">
        <v>177</v>
      </c>
      <c r="B34" s="29" t="s">
        <v>138</v>
      </c>
      <c r="C34" s="30"/>
      <c r="D34" s="159"/>
      <c r="E34" s="160"/>
      <c r="F34" s="157">
        <v>0</v>
      </c>
      <c r="G34" s="160">
        <v>-500000000</v>
      </c>
      <c r="H34" s="48"/>
      <c r="I34" s="49"/>
    </row>
    <row r="35" spans="1:9" ht="33">
      <c r="A35" s="42" t="s">
        <v>236</v>
      </c>
      <c r="B35" s="29" t="s">
        <v>140</v>
      </c>
      <c r="C35" s="30"/>
      <c r="D35" s="159"/>
      <c r="E35" s="160"/>
      <c r="F35" s="157">
        <v>0</v>
      </c>
      <c r="G35" s="158">
        <v>1040000000</v>
      </c>
      <c r="H35" s="48"/>
      <c r="I35" s="49"/>
    </row>
    <row r="36" spans="1:9">
      <c r="A36" s="31" t="s">
        <v>178</v>
      </c>
      <c r="B36" s="29" t="s">
        <v>142</v>
      </c>
      <c r="C36" s="30"/>
      <c r="D36" s="159">
        <v>0</v>
      </c>
      <c r="E36" s="160">
        <v>-6175120000</v>
      </c>
      <c r="F36" s="157">
        <v>-200000000</v>
      </c>
      <c r="G36" s="160">
        <v>-6175120000</v>
      </c>
      <c r="H36" s="48"/>
      <c r="I36" s="49"/>
    </row>
    <row r="37" spans="1:9">
      <c r="A37" s="31" t="s">
        <v>179</v>
      </c>
      <c r="B37" s="29" t="s">
        <v>162</v>
      </c>
      <c r="C37" s="30"/>
      <c r="D37" s="159"/>
      <c r="E37" s="160"/>
      <c r="F37" s="157">
        <v>0</v>
      </c>
      <c r="G37" s="158"/>
      <c r="H37" s="48"/>
      <c r="I37" s="49"/>
    </row>
    <row r="38" spans="1:9">
      <c r="A38" s="31" t="s">
        <v>180</v>
      </c>
      <c r="B38" s="29" t="s">
        <v>181</v>
      </c>
      <c r="C38" s="30"/>
      <c r="D38" s="168">
        <v>1460401000</v>
      </c>
      <c r="E38" s="160"/>
      <c r="F38" s="157">
        <v>1583600300</v>
      </c>
      <c r="G38" s="158">
        <v>1438804338</v>
      </c>
      <c r="H38" s="48"/>
      <c r="I38" s="49"/>
    </row>
    <row r="39" spans="1:9" ht="17.25">
      <c r="A39" s="37" t="s">
        <v>182</v>
      </c>
      <c r="B39" s="38" t="s">
        <v>143</v>
      </c>
      <c r="C39" s="39"/>
      <c r="D39" s="166">
        <f>SUM(D32:D38)</f>
        <v>1311276504</v>
      </c>
      <c r="E39" s="167">
        <f>SUM(E32:E38)</f>
        <v>-6930254430</v>
      </c>
      <c r="F39" s="167">
        <f>SUM(F32:F38)</f>
        <v>931494693</v>
      </c>
      <c r="G39" s="167">
        <f>SUM(G32:G38)</f>
        <v>-5766382097</v>
      </c>
      <c r="H39" s="48"/>
      <c r="I39" s="49"/>
    </row>
    <row r="40" spans="1:9">
      <c r="A40" s="40" t="s">
        <v>183</v>
      </c>
      <c r="B40" s="29"/>
      <c r="C40" s="30"/>
      <c r="D40" s="159"/>
      <c r="E40" s="160"/>
      <c r="F40" s="163"/>
      <c r="G40" s="158"/>
      <c r="H40" s="48"/>
      <c r="I40" s="49"/>
    </row>
    <row r="41" spans="1:9" ht="33">
      <c r="A41" s="42" t="s">
        <v>239</v>
      </c>
      <c r="B41" s="29" t="s">
        <v>145</v>
      </c>
      <c r="C41" s="30"/>
      <c r="D41" s="159"/>
      <c r="E41" s="160"/>
      <c r="F41" s="163"/>
      <c r="G41" s="158"/>
      <c r="H41" s="48"/>
      <c r="I41" s="49"/>
    </row>
    <row r="42" spans="1:9" ht="33">
      <c r="A42" s="41" t="s">
        <v>222</v>
      </c>
      <c r="B42" s="29" t="s">
        <v>147</v>
      </c>
      <c r="C42" s="30"/>
      <c r="D42" s="159"/>
      <c r="E42" s="160"/>
      <c r="F42" s="163"/>
      <c r="G42" s="158"/>
      <c r="H42" s="48"/>
      <c r="I42" s="49"/>
    </row>
    <row r="43" spans="1:9">
      <c r="A43" s="31" t="s">
        <v>195</v>
      </c>
      <c r="B43" s="29" t="s">
        <v>184</v>
      </c>
      <c r="C43" s="30"/>
      <c r="D43" s="159">
        <v>12387130270</v>
      </c>
      <c r="E43" s="160">
        <v>1357554938</v>
      </c>
      <c r="F43" s="160">
        <v>23937547859</v>
      </c>
      <c r="G43" s="158">
        <v>1556364471</v>
      </c>
      <c r="H43" s="48"/>
      <c r="I43" s="49"/>
    </row>
    <row r="44" spans="1:9">
      <c r="A44" s="31" t="s">
        <v>196</v>
      </c>
      <c r="B44" s="29" t="s">
        <v>185</v>
      </c>
      <c r="C44" s="30"/>
      <c r="D44" s="159">
        <v>-9665678638</v>
      </c>
      <c r="E44" s="160">
        <v>-22500000</v>
      </c>
      <c r="F44" s="157">
        <v>-21638407932</v>
      </c>
      <c r="G44" s="160">
        <v>-45000000</v>
      </c>
      <c r="H44" s="48"/>
      <c r="I44" s="49"/>
    </row>
    <row r="45" spans="1:9">
      <c r="A45" s="31" t="s">
        <v>197</v>
      </c>
      <c r="B45" s="29" t="s">
        <v>186</v>
      </c>
      <c r="C45" s="30"/>
      <c r="D45" s="159"/>
      <c r="E45" s="160"/>
      <c r="F45" s="163"/>
      <c r="G45" s="158"/>
      <c r="H45" s="48"/>
      <c r="I45" s="49"/>
    </row>
    <row r="46" spans="1:9">
      <c r="A46" s="31" t="s">
        <v>187</v>
      </c>
      <c r="B46" s="29" t="s">
        <v>188</v>
      </c>
      <c r="C46" s="30"/>
      <c r="D46" s="159"/>
      <c r="E46" s="160"/>
      <c r="F46" s="163"/>
      <c r="G46" s="158"/>
      <c r="H46" s="48"/>
      <c r="I46" s="49"/>
    </row>
    <row r="47" spans="1:9" ht="17.25">
      <c r="A47" s="37" t="s">
        <v>189</v>
      </c>
      <c r="B47" s="38" t="s">
        <v>149</v>
      </c>
      <c r="C47" s="39"/>
      <c r="D47" s="166">
        <f>SUM(D41:D46)</f>
        <v>2721451632</v>
      </c>
      <c r="E47" s="167">
        <f>SUM(E41:E46)</f>
        <v>1335054938</v>
      </c>
      <c r="F47" s="167">
        <f>SUM(F41:F46)</f>
        <v>2299139927</v>
      </c>
      <c r="G47" s="167">
        <f>SUM(G41:G46)</f>
        <v>1511364471</v>
      </c>
      <c r="H47" s="48"/>
      <c r="I47" s="49"/>
    </row>
    <row r="48" spans="1:9">
      <c r="A48" s="43" t="s">
        <v>190</v>
      </c>
      <c r="B48" s="27" t="s">
        <v>151</v>
      </c>
      <c r="C48" s="28"/>
      <c r="D48" s="155">
        <f>D47+D39+D30</f>
        <v>-1272043919</v>
      </c>
      <c r="E48" s="156">
        <f>E47+E39+E30</f>
        <v>-6045754167</v>
      </c>
      <c r="F48" s="156">
        <f>F47+F39+F30</f>
        <v>-4645769936</v>
      </c>
      <c r="G48" s="156">
        <f>G47+G39+G30</f>
        <v>-4898890714</v>
      </c>
      <c r="H48" s="48"/>
      <c r="I48" s="49"/>
    </row>
    <row r="49" spans="1:9">
      <c r="A49" s="43" t="s">
        <v>191</v>
      </c>
      <c r="B49" s="27" t="s">
        <v>157</v>
      </c>
      <c r="C49" s="28"/>
      <c r="D49" s="155">
        <v>4328436885</v>
      </c>
      <c r="E49" s="156">
        <v>9741288272</v>
      </c>
      <c r="F49" s="156">
        <v>7702162902</v>
      </c>
      <c r="G49" s="158">
        <v>8594424819</v>
      </c>
      <c r="H49" s="48"/>
      <c r="I49" s="49"/>
    </row>
    <row r="50" spans="1:9">
      <c r="A50" s="31" t="s">
        <v>192</v>
      </c>
      <c r="B50" s="29" t="s">
        <v>193</v>
      </c>
      <c r="C50" s="30"/>
      <c r="D50" s="159"/>
      <c r="E50" s="160"/>
      <c r="F50" s="163"/>
      <c r="G50" s="158"/>
      <c r="H50" s="48"/>
      <c r="I50" s="49"/>
    </row>
    <row r="51" spans="1:9">
      <c r="A51" s="44" t="s">
        <v>194</v>
      </c>
      <c r="B51" s="45" t="s">
        <v>159</v>
      </c>
      <c r="C51" s="46"/>
      <c r="D51" s="169">
        <f>D50+D49+D48</f>
        <v>3056392966</v>
      </c>
      <c r="E51" s="170">
        <f>E50+E49+E48</f>
        <v>3695534105</v>
      </c>
      <c r="F51" s="170">
        <f>F50+F49+F48</f>
        <v>3056392966</v>
      </c>
      <c r="G51" s="170">
        <f>G50+G49+G48</f>
        <v>3695534105</v>
      </c>
      <c r="H51" s="48"/>
      <c r="I51" s="49"/>
    </row>
    <row r="52" spans="1:9">
      <c r="A52" s="14"/>
      <c r="B52" s="11"/>
      <c r="C52" s="2"/>
      <c r="D52" s="7"/>
      <c r="E52" s="147"/>
      <c r="H52" s="48"/>
    </row>
    <row r="53" spans="1:9">
      <c r="A53" s="14"/>
      <c r="B53" s="140"/>
      <c r="C53" s="140"/>
      <c r="D53" s="140"/>
      <c r="E53" s="148"/>
      <c r="F53" s="229">
        <f ca="1">NOW()</f>
        <v>42205.635481828707</v>
      </c>
      <c r="G53" s="229"/>
    </row>
    <row r="54" spans="1:9">
      <c r="A54" s="15" t="s">
        <v>256</v>
      </c>
      <c r="B54" s="12"/>
      <c r="C54" s="4"/>
      <c r="D54" s="142"/>
      <c r="E54" s="142"/>
      <c r="F54" s="228" t="s">
        <v>42</v>
      </c>
      <c r="G54" s="228"/>
    </row>
    <row r="55" spans="1:9">
      <c r="A55" s="16" t="s">
        <v>257</v>
      </c>
      <c r="B55" s="13"/>
      <c r="C55" s="141"/>
      <c r="D55" s="141"/>
      <c r="E55" s="149"/>
      <c r="F55" s="230" t="s">
        <v>44</v>
      </c>
      <c r="G55" s="230"/>
    </row>
    <row r="56" spans="1:9">
      <c r="A56" s="14"/>
      <c r="B56" s="11"/>
      <c r="C56" s="2"/>
      <c r="D56" s="1"/>
      <c r="E56" s="144"/>
    </row>
    <row r="57" spans="1:9">
      <c r="A57" s="14"/>
      <c r="B57" s="11"/>
      <c r="C57" s="2"/>
      <c r="D57" s="1"/>
      <c r="E57" s="144"/>
    </row>
    <row r="58" spans="1:9">
      <c r="A58" s="14"/>
      <c r="B58" s="11"/>
      <c r="C58" s="2"/>
      <c r="D58" s="1"/>
      <c r="E58" s="144"/>
    </row>
    <row r="59" spans="1:9">
      <c r="A59" s="14"/>
      <c r="B59" s="11"/>
      <c r="C59" s="2"/>
      <c r="D59" s="1"/>
      <c r="E59" s="144"/>
    </row>
    <row r="60" spans="1:9">
      <c r="A60" s="9" t="s">
        <v>223</v>
      </c>
    </row>
    <row r="61" spans="1:9">
      <c r="A61" s="9" t="s">
        <v>224</v>
      </c>
    </row>
    <row r="62" spans="1:9" ht="67.5" customHeight="1">
      <c r="A62" s="225" t="s">
        <v>240</v>
      </c>
      <c r="B62" s="225"/>
      <c r="C62" s="225"/>
      <c r="D62" s="225"/>
      <c r="E62" s="225"/>
    </row>
  </sheetData>
  <mergeCells count="10">
    <mergeCell ref="A62:E62"/>
    <mergeCell ref="D7:E7"/>
    <mergeCell ref="B1:G3"/>
    <mergeCell ref="F54:G54"/>
    <mergeCell ref="F53:G53"/>
    <mergeCell ref="F55:G55"/>
    <mergeCell ref="A4:G4"/>
    <mergeCell ref="A5:G5"/>
    <mergeCell ref="A6:G6"/>
    <mergeCell ref="F7:G7"/>
  </mergeCells>
  <pageMargins left="0.2" right="0.2" top="0.33" bottom="0.34" header="0.2" footer="0.24"/>
  <pageSetup orientation="landscape" horizontalDpi="300" verticalDpi="300"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UwMEXDgng6/s6tCzh3EDc5jgxP4=</DigestValue>
    </Reference>
    <Reference URI="#idOfficeObject" Type="http://www.w3.org/2000/09/xmldsig#Object">
      <DigestMethod Algorithm="http://www.w3.org/2000/09/xmldsig#sha1"/>
      <DigestValue>LifAoX8W15b5x3p0+ztkb0SAg8s=</DigestValue>
    </Reference>
  </SignedInfo>
  <SignatureValue>
    CrNKewIZhMUzXdcjkyQhLY7HSKQQ7zktzfJYugdLsqSpd3Dfaiyr8ORu3grPeBDHWsEV0F9y
    w2ldXHQnKVxGbHDWcyCNlQO4OMBhrRKJdH14ITQ1WJ4ct5Ydk6VkAL6KPFRcFf8zv1c2UFsw
    U9r4PV2Kldaw5WdUZkPhU7SDwus=
  </SignatureValue>
  <KeyInfo>
    <KeyValue>
      <RSAKeyValue>
        <Modulus>
            yvUCEQsUjumInu8v4ZxJ61LBwCLiRqgz7pRdLCzfxLnO1aevmhugESqYXNNdppHgFErKLOqa
            hy7sBIeZsVIGIfXxq1JJIUhrkmDK3r90tfS/mBJ876XkkANnwS0zgUZqZGcIVpt6XlSuULDA
            r3jBH6lS04eBVzX1Sjz0Kzm6BtE=
          </Modulus>
        <Exponent>AQAB</Exponent>
      </RSAKeyValue>
    </KeyValue>
    <X509Data>
      <X509Certificate>
          MIIGUjCCBDqgAwIBAgIQVAGHI3fjVt/KlZMnRSBvZDANBgkqhkiG9w0BAQUFADBpMQswCQYD
          VQQGEwJWTjETMBEGA1UEChMKVk5QVCBHcm91cDEeMBwGA1UECxMVVk5QVC1DQSBUcnVzdCBO
          ZXR3b3JrMSUwIwYDVQQDExxWTlBUIENlcnRpZmljYXRpb24gQXV0aG9yaXR5MB4XDTE1MDMx
          NjAzMzkwMFoXDTE5MDMxNjAzMzkwMFowggEVMQswCQYDVQQGEwJWTjEVMBMGA1UECAwMTmfD
          tCBRdXnhu4FuMRUwEwYDVQQHDAxI4bqjaSBQaMOybmcxYzBhBgNVBAsMWkPDlE5HIFRZIEPh
          u5QgUEjhuqZOIENVTkcg4buoTkcgVsOAIEThu4pDSCBW4bukIEvhu7ggVEhV4bqsVCBIw4BO
          RyBI4bqiSSAoTUFDOiAwMjAwNTYzMDYzKTEeMBwGA1UECwwVUVVBTiBI4buGIEPhu5QgxJDD
          lE5HMREwDwYDVQQMDAhUSMavIEvDjTEgMB4GA1UEAwwXVFLhu4pOSCBUSOG7iiBUSFUgVFJB
          TkcxHjAcBgoJkiaJk/IsZAEBDA5DTU5EOjAzMTA0NTg1NjCBnzANBgkqhkiG9w0BAQEFAAOB
          jQAwgYkCgYEAyvUCEQsUjumInu8v4ZxJ61LBwCLiRqgz7pRdLCzfxLnO1aevmhugESqYXNNd
          ppHgFErKLOqahy7sBIeZsVIGIfXxq1JJIUhrkmDK3r90tfS/mBJ876XkkANnwS0zgUZqZGcI
          Vpt6XlSuULDAr3jBH6lS04eBVzX1Sjz0Kzm6BtECAwEAAaOCAcowggHGMHAGCCsGAQUFBwEB
          BGQwYjAyBggrBgEFBQcwAoYmaHR0cDovL3B1Yi52bnB0LWNhLnZuL2NlcnRzL3ZucHRjYS5j
          ZXIwLAYIKwYBBQUHMAGGIGh0dHA6Ly9vY3NwLnZucHQtY2Eudm4vcmVzcG9uZGVyMB0GA1Ud
          DgQWBBRHaLKSQkvpnRu/pKFrrYTlIovzIDAMBgNVHRMBAf8EAjAAMB8GA1UdIwQYMBaAFAZp
          wNXVAooVjUZ96XziaApVrGqvMGgGA1UdIARhMF8wXQYOKwYBBAGB7QMBAQMBAwIwSzAiBggr
          BgEFBQcCAjAWHhQAUwBJAEQALQBQAFIALQAxAC4AMDAlBggrBgEFBQcCARYZaHR0cDovL3B1
          Yi52bnB0LWNhLnZuL3JwYTAxBgNVHR8EKjAoMCagJKAihiBodHRwOi8vY3JsLnZucHQtY2Eu
          dm4vdm5wdGNhLmNybDAOBgNVHQ8BAf8EBAMCBPAwNAYDVR0lBC0wKwYIKwYBBQUHAwIGCCsG
          AQUFBwMEBgorBgEEAYI3CgMMBgkqhkiG9y8BAQUwIQYDVR0RBBowGIEWVFJBTkdUVEBNQVNF
          UkNPLkNPTS5WTjANBgkqhkiG9w0BAQUFAAOCAgEAZX57fBY9Pg4yaOYxVLimLVQUbO1p0YSy
          mKF2eSGHHFKqq3N4WOEMwD8t0XgTU5XBOVa1t7MbS6uJC3P5NFTxM7t3rA/2wiqjH5BDZCLZ
          4efc6mz0p0mPnjHDvw6DLuk/BCJ71yoMVplKy40DRbLzYKZ1On8tEnY3zMAs/fdvX7MytZ1g
          GhErXa4MJqWD0o1FQRlkYstezbdc6jQ2uZsQTKoPXPH9voG2gglCl0Ss7Gf3pITzsPETGfsL
          qFBB4Jd3jEVJzTgzYdgL2T3Q5PEvupIUh15QuFospXtfnCOPKTY3P64nP6kD4phmQroT9L9P
          1o6GeIoog5c16fjNNcDn9bQy/hHimuetc0nJ6A/uQpCog0aEfffVdfhoFqCs6L1zcycpDQ6y
          EsqM2r97HAg+BGUnRKQL7ihcFqrcwzhfPheF7NpBoOksaL3n+fAm+Rhn4fUj8pidgqp9KPb9
          MnkfCgJTB1QyJGFJnT0TLaEj9dR94VEmB1n8UauVkSCYSe2+7RVik2ZzzwDiOjYix1ph6H6S
          MrQN8JCNevxVUIqSjG6w6D+Tpl47jS3HL/7fDjJXwTA6cyhG2ZX8jz8Ma+BMuIjdGAWRDiUa
          AbkxTBtEyuAoGY4IU9eOXSH8f3g7AZYB06/vbHMHYtbbkYE1AMQJmCOMyWZqb+YsFJ/pf01e
          WQA=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C2BUu4h+m593zwz7/6UI0THdz3s=</DigestValue>
      </Reference>
      <Reference URI="/xl/calcChain.xml?ContentType=application/vnd.openxmlformats-officedocument.spreadsheetml.calcChain+xml">
        <DigestMethod Algorithm="http://www.w3.org/2000/09/xmldsig#sha1"/>
        <DigestValue>3GtXI8LCM8e7UbDT1WvzzaammPM=</DigestValue>
      </Reference>
      <Reference URI="/xl/comments1.xml?ContentType=application/vnd.openxmlformats-officedocument.spreadsheetml.comments+xml">
        <DigestMethod Algorithm="http://www.w3.org/2000/09/xmldsig#sha1"/>
        <DigestValue>baWvL+k2Teiwwls4jHJZvwK+fkE=</DigestValue>
      </Reference>
      <Reference URI="/xl/drawings/vmlDrawing1.vml?ContentType=application/vnd.openxmlformats-officedocument.vmlDrawing">
        <DigestMethod Algorithm="http://www.w3.org/2000/09/xmldsig#sha1"/>
        <DigestValue>yT49VrANe0PwZzUa3ltRBTlN9eQ=</DigestValue>
      </Reference>
      <Reference URI="/xl/externalLinks/externalLink1.xml?ContentType=application/vnd.openxmlformats-officedocument.spreadsheetml.externalLink+xml">
        <DigestMethod Algorithm="http://www.w3.org/2000/09/xmldsig#sha1"/>
        <DigestValue>W9YVWxNCIkMIQf6XkKo3lbuBdOc=</DigestValue>
      </Reference>
      <Reference URI="/xl/printerSettings/printerSettings1.bin?ContentType=application/vnd.openxmlformats-officedocument.spreadsheetml.printerSettings">
        <DigestMethod Algorithm="http://www.w3.org/2000/09/xmldsig#sha1"/>
        <DigestValue>Yc1QESvNy8dhfMoiZuwwKNyesq8=</DigestValue>
      </Reference>
      <Reference URI="/xl/printerSettings/printerSettings2.bin?ContentType=application/vnd.openxmlformats-officedocument.spreadsheetml.printerSettings">
        <DigestMethod Algorithm="http://www.w3.org/2000/09/xmldsig#sha1"/>
        <DigestValue>lUuq9Nqoyppj+QGdV29+T98Ujxw=</DigestValue>
      </Reference>
      <Reference URI="/xl/printerSettings/printerSettings3.bin?ContentType=application/vnd.openxmlformats-officedocument.spreadsheetml.printerSettings">
        <DigestMethod Algorithm="http://www.w3.org/2000/09/xmldsig#sha1"/>
        <DigestValue>lUuq9Nqoyppj+QGdV29+T98Ujxw=</DigestValue>
      </Reference>
      <Reference URI="/xl/sharedStrings.xml?ContentType=application/vnd.openxmlformats-officedocument.spreadsheetml.sharedStrings+xml">
        <DigestMethod Algorithm="http://www.w3.org/2000/09/xmldsig#sha1"/>
        <DigestValue>svM++gR4DrHN80fKfWJDwPTff7E=</DigestValue>
      </Reference>
      <Reference URI="/xl/styles.xml?ContentType=application/vnd.openxmlformats-officedocument.spreadsheetml.styles+xml">
        <DigestMethod Algorithm="http://www.w3.org/2000/09/xmldsig#sha1"/>
        <DigestValue>kgfZCMCGq56F1a8hoDBFoEn7s5E=</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7tsO9AaVIQ9Q53PIIgCL+9pTPhQ=</DigestValue>
      </Reference>
      <Reference URI="/xl/worksheets/_rels/sheet1.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1Oj3pj6Rse3sMIpN7YeNCYWDlwI=</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sheet1.xml?ContentType=application/vnd.openxmlformats-officedocument.spreadsheetml.worksheet+xml">
        <DigestMethod Algorithm="http://www.w3.org/2000/09/xmldsig#sha1"/>
        <DigestValue>bSKkI7eXEZx9B0VOEVdwsbAsm9k=</DigestValue>
      </Reference>
      <Reference URI="/xl/worksheets/sheet2.xml?ContentType=application/vnd.openxmlformats-officedocument.spreadsheetml.worksheet+xml">
        <DigestMethod Algorithm="http://www.w3.org/2000/09/xmldsig#sha1"/>
        <DigestValue>kVfk/bqTVzhtGnZqikXKDA9LP0w=</DigestValue>
      </Reference>
      <Reference URI="/xl/worksheets/sheet3.xml?ContentType=application/vnd.openxmlformats-officedocument.spreadsheetml.worksheet+xml">
        <DigestMethod Algorithm="http://www.w3.org/2000/09/xmldsig#sha1"/>
        <DigestValue>KgX4G6sN6EetlbBqA4gr6IjOGlk=</DigestValue>
      </Reference>
    </Manifest>
    <SignatureProperties>
      <SignatureProperty Id="idSignatureTime" Target="#idPackageSignature">
        <mdssi:SignatureTime>
          <mdssi:Format>YYYY-MM-DDThh:mm:ssTZD</mdssi:Format>
          <mdssi:Value>2015-07-20T08:15:38Z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5.1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CĐKT LT</vt:lpstr>
      <vt:lpstr>BC HĐKD</vt:lpstr>
      <vt:lpstr>LCGT</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cp:lastPrinted>2015-07-20T07:33:41Z</cp:lastPrinted>
  <dcterms:created xsi:type="dcterms:W3CDTF">2015-04-06T07:51:50Z</dcterms:created>
  <dcterms:modified xsi:type="dcterms:W3CDTF">2015-07-20T08:15:38Z</dcterms:modified>
</cp:coreProperties>
</file>