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DN - BẢNG CÂN ĐỐI KẾ TOÁN" sheetId="1" r:id="rId1"/>
    <sheet name="KQHDKD" sheetId="3" r:id="rId2"/>
    <sheet name="LCTT GT" sheetId="5" r:id="rId3"/>
  </sheets>
  <calcPr calcId="145621"/>
</workbook>
</file>

<file path=xl/calcChain.xml><?xml version="1.0" encoding="utf-8"?>
<calcChain xmlns="http://schemas.openxmlformats.org/spreadsheetml/2006/main">
  <c r="E37" i="5" l="1"/>
  <c r="D18" i="5"/>
  <c r="D28" i="5" s="1"/>
  <c r="D37" i="5"/>
  <c r="D45" i="5"/>
  <c r="E119" i="1"/>
  <c r="D127" i="1"/>
  <c r="D46" i="5" l="1"/>
  <c r="D49" i="5" s="1"/>
  <c r="D73" i="1"/>
  <c r="D107" i="1"/>
  <c r="E107" i="1"/>
  <c r="E18" i="5"/>
  <c r="E45" i="5" l="1"/>
  <c r="G25" i="3"/>
  <c r="F25" i="3"/>
  <c r="E25" i="3"/>
  <c r="D25" i="3"/>
  <c r="G13" i="3"/>
  <c r="G15" i="3" s="1"/>
  <c r="G22" i="3" s="1"/>
  <c r="G26" i="3" s="1"/>
  <c r="G29" i="3" s="1"/>
  <c r="F13" i="3"/>
  <c r="F15" i="3" s="1"/>
  <c r="F22" i="3" s="1"/>
  <c r="F26" i="3" s="1"/>
  <c r="F29" i="3" s="1"/>
  <c r="E13" i="3"/>
  <c r="D13" i="3"/>
  <c r="D15" i="3" s="1"/>
  <c r="D22" i="3" s="1"/>
  <c r="D26" i="3" s="1"/>
  <c r="D29" i="3" s="1"/>
  <c r="E106" i="1"/>
  <c r="E105" i="1" s="1"/>
  <c r="E91" i="1"/>
  <c r="E76" i="1"/>
  <c r="E75" i="1"/>
  <c r="E127" i="1" s="1"/>
  <c r="E67" i="1"/>
  <c r="E58" i="1"/>
  <c r="E52" i="1"/>
  <c r="E49" i="1"/>
  <c r="E46" i="1"/>
  <c r="E45" i="1" s="1"/>
  <c r="E37" i="1"/>
  <c r="E30" i="1"/>
  <c r="E27" i="1"/>
  <c r="E18" i="1"/>
  <c r="E11" i="1"/>
  <c r="E10" i="1"/>
  <c r="E36" i="1" l="1"/>
  <c r="E73" i="1" s="1"/>
  <c r="E128" i="1" s="1"/>
  <c r="E22" i="3"/>
  <c r="E26" i="3" s="1"/>
  <c r="E29" i="3" s="1"/>
  <c r="E15" i="3"/>
  <c r="D128" i="1"/>
  <c r="E28" i="5"/>
  <c r="E46" i="5" l="1"/>
  <c r="E49" i="5" s="1"/>
</calcChain>
</file>

<file path=xl/sharedStrings.xml><?xml version="1.0" encoding="utf-8"?>
<sst xmlns="http://schemas.openxmlformats.org/spreadsheetml/2006/main" count="413" uniqueCount="357">
  <si>
    <t>CÔNG TY:</t>
  </si>
  <si>
    <t>Báo cáo tài chính</t>
  </si>
  <si>
    <t>Địa chỉ:</t>
  </si>
  <si>
    <t>Quý ...  năm tài chính .....</t>
  </si>
  <si>
    <t>Tel: .............       Fax: .............</t>
  </si>
  <si>
    <t>Mẫu số ......</t>
  </si>
  <si>
    <t>DN - BẢNG CÂN ĐỐI KẾ TOÁN</t>
  </si>
  <si>
    <t>Chỉ tiêu</t>
  </si>
  <si>
    <t>Số cuối kỳ</t>
  </si>
  <si>
    <t>Số đầu năm</t>
  </si>
  <si>
    <t>TÀI SẢN</t>
  </si>
  <si>
    <t/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</si>
  <si>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</si>
  <si>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</si>
  <si>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</si>
  <si>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</si>
  <si>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</si>
  <si>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</si>
  <si>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</si>
  <si>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</si>
  <si>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II. Các khoản đầu tư tài chính ngắn hạn</t>
  </si>
  <si>
    <t>120</t>
  </si>
  <si>
    <t>1. Chứng khoán kinh doanh</t>
  </si>
  <si>
    <t>121</t>
  </si>
  <si>
    <t>2. Dự phòng giảm giá chứng khoán kinh doanh</t>
  </si>
  <si>
    <t>122</t>
  </si>
  <si>
    <t>3. Đầu tư nắm giữ đến ngày đáo hạn</t>
  </si>
  <si>
    <t>123</t>
  </si>
  <si>
    <t>III. Các khoản phải thu ngắn hạn</t>
  </si>
  <si>
    <t>130</t>
  </si>
  <si>
    <t>1. Phải thu ngắn hạn của khách hàng</t>
  </si>
  <si>
    <t>131</t>
  </si>
  <si>
    <t>2. Trả trước cho người bán ngắn hạn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</si>
  <si>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</si>
  <si>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</si>
  <si>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</si>
  <si>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</si>
  <si>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</si>
  <si>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</si>
  <si>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</si>
  <si>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</si>
  <si>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</si>
  <si>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</si>
  <si>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</si>
  <si>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</si>
  <si>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</si>
  <si>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</si>
  <si>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</si>
  <si>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</si>
  <si>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</si>
  <si>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</si>
  <si>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</si>
  <si>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</si>
  <si>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</si>
  <si>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</si>
  <si>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</si>
  <si>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</si>
  <si>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</si>
  <si>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</si>
  <si>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>153</t>
  </si>
  <si>
    <t>4. Giao dịch mua bán lại trái phiếu Chính phủ</t>
  </si>
  <si>
    <t>154</t>
  </si>
  <si>
    <t>5. Tài sản ngắn hạn khác</t>
  </si>
  <si>
    <t>155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</si>
  <si>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</si>
  <si>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</si>
  <si>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</si>
  <si>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</si>
  <si>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</si>
  <si>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</si>
  <si>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</si>
  <si>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</si>
  <si>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</si>
  <si>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</si>
  <si>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</si>
  <si>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</si>
  <si>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</si>
  <si>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</si>
  <si>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</si>
  <si>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</si>
  <si>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</si>
  <si>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</si>
  <si>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</si>
  <si>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</si>
  <si>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</si>
  <si>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</si>
  <si>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</si>
  <si>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</si>
  <si>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</si>
  <si>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</si>
  <si>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</si>
  <si>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</si>
  <si>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</si>
  <si>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</si>
  <si>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</si>
  <si>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</si>
  <si>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</si>
  <si>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</si>
  <si>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</si>
  <si>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230</t>
  </si>
  <si>
    <t>231</t>
  </si>
  <si>
    <t>232</t>
  </si>
  <si>
    <t>IV. Tài sản dở dang dài hạn</t>
  </si>
  <si>
    <t>240</t>
  </si>
  <si>
    <t>1. Chi phí sản xuất, kinh doanh dở dang dài hạn</t>
  </si>
  <si>
    <t>241</t>
  </si>
  <si>
    <t>2. Chi phí xây dựng cơ bản dở dang</t>
  </si>
  <si>
    <t>242</t>
  </si>
  <si>
    <t>V. Đầu tư tài chính dài hạn</t>
  </si>
  <si>
    <t>250</t>
  </si>
  <si>
    <t>1. Đầu tư vào công ty con</t>
  </si>
  <si>
    <t>251</t>
  </si>
  <si>
    <t>2. Đầu tư vào công ty liên kết, liên doanh</t>
  </si>
  <si>
    <t>252</t>
  </si>
  <si>
    <t>3. Đầu tư góp vốn vào đơn vị khác</t>
  </si>
  <si>
    <t>253</t>
  </si>
  <si>
    <t>4. Dự phòng đầu tư tài chính dài hạn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</si>
  <si>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</si>
  <si>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</si>
  <si>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</si>
  <si>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</si>
  <si>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</si>
  <si>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</si>
  <si>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</si>
  <si>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2. Tài sản thuế thu nhập hoãn lại</t>
  </si>
  <si>
    <t>262</t>
  </si>
  <si>
    <t>3. Thiết bị, vật tư, phụ tùng thay thế dài hạn</t>
  </si>
  <si>
    <t>263</t>
  </si>
  <si>
    <t>4. Tài sản dài hạn khác</t>
  </si>
  <si>
    <t>268</t>
  </si>
  <si>
    <t>5. Lợi thế thương mại</t>
  </si>
  <si>
    <t>269</t>
  </si>
  <si>
    <t>TỔNG CỘNG TÀI SẢN</t>
  </si>
  <si>
    <t>270</t>
  </si>
  <si>
    <t>NGUỒN VỐN</t>
  </si>
  <si>
    <t>C. NỢ PHẢI TRẢ</t>
  </si>
  <si>
    <t>300</t>
  </si>
  <si>
    <t>I. Nợ ngắn hạn</t>
  </si>
  <si>
    <t>310</t>
  </si>
  <si>
    <t>1. Phải trả người bán ngắn hạn</t>
  </si>
  <si>
    <t>311</t>
  </si>
  <si>
    <t>2. Người mua trả tiền trước ngắn hạn</t>
  </si>
  <si>
    <t>312</t>
  </si>
  <si>
    <t>3. Thuế và các khoản phải nộp nhà nước</t>
  </si>
  <si>
    <t>313</t>
  </si>
  <si>
    <t>4. Phải trả người lao động</t>
  </si>
  <si>
    <t>314</t>
  </si>
  <si>
    <t>5. Chi phí phải trả ngắn hạn</t>
  </si>
  <si>
    <t>315</t>
  </si>
  <si>
    <t>6. Phải trả nội bộ ngắn hạn</t>
  </si>
  <si>
    <t>316</t>
  </si>
  <si>
    <t>7. Phải trả theo tiến độ kế hoạch hợp đồng xây dựng</t>
  </si>
  <si>
    <t>317</t>
  </si>
  <si>
    <t>8. Doanh thu chưa thực hiện ngắn hạn</t>
  </si>
  <si>
    <t>318</t>
  </si>
  <si>
    <t>9. Phải trả ngắn hạn khác</t>
  </si>
  <si>
    <t>319</t>
  </si>
  <si>
    <t>10. Vay và nợ thuê tài chính ngắn hạn</t>
  </si>
  <si>
    <t>320</t>
  </si>
  <si>
    <t>11. Dự phòng phải trả ngắn hạn</t>
  </si>
  <si>
    <t>321</t>
  </si>
  <si>
    <t>12. Quỹ khen thưởng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</si>
  <si>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</si>
  <si>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</si>
  <si>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</si>
  <si>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</si>
  <si>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</si>
  <si>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</si>
  <si>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</si>
  <si>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 xml:space="preserve">1. Phải trả người bán dài hạn 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</si>
  <si>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</si>
  <si>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</si>
  <si>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</si>
  <si>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</si>
  <si>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</si>
  <si>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</si>
  <si>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</si>
  <si>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</si>
  <si>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</si>
  <si>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</si>
  <si>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</si>
  <si>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</si>
  <si>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</si>
  <si>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</si>
  <si>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</si>
  <si>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</si>
  <si>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</si>
  <si>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</si>
  <si>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</si>
  <si>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</si>
  <si>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</si>
  <si>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</si>
  <si>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</si>
  <si>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</si>
  <si>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</si>
  <si>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D.VỐN CHỦ SỞ HỮU</t>
  </si>
  <si>
    <t>400</t>
  </si>
  <si>
    <t>I. Vốn chủ sở hữu</t>
  </si>
  <si>
    <t>410</t>
  </si>
  <si>
    <t>1. 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</si>
  <si>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</si>
  <si>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</si>
  <si>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</si>
  <si>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</si>
  <si>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</si>
  <si>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</si>
  <si>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</si>
  <si>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</si>
  <si>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</si>
  <si>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</si>
  <si>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</si>
  <si>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</si>
  <si>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</si>
  <si>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</si>
  <si>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</si>
  <si>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</si>
  <si>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</si>
  <si>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</si>
  <si>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</si>
  <si>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</si>
  <si>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</si>
  <si>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</si>
  <si>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</si>
  <si>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</si>
  <si>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</si>
  <si>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</si>
  <si>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</si>
  <si>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</si>
  <si>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</si>
  <si>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</si>
  <si>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</si>
  <si>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13. Lợi ích cổ đông không kiểm soát</t>
  </si>
  <si>
    <t>429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</si>
  <si>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</si>
  <si>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</si>
  <si>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</si>
  <si>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</si>
  <si>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</si>
  <si>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</si>
  <si>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</t>
  </si>
  <si>
    <t>440</t>
  </si>
  <si>
    <t>VND</t>
  </si>
  <si>
    <t>Thuyết 
minh</t>
  </si>
  <si>
    <t>Mã 
chỉ tiêu</t>
  </si>
  <si>
    <t>Thuyết
 minh</t>
  </si>
  <si>
    <t>Luỹ Kế</t>
  </si>
  <si>
    <t>Năm nay</t>
  </si>
  <si>
    <t>Năm trước</t>
  </si>
  <si>
    <t>01</t>
  </si>
  <si>
    <t>02</t>
  </si>
  <si>
    <t>1. Doanh thu bán hàng và cung cấp dịch vụ</t>
  </si>
  <si>
    <t>2. Các khoản giảm trừ doanh thu</t>
  </si>
  <si>
    <t>3. Doanh thu thuần về bán hàng và cung cấp dịch vụ (10 = 01 - 02)</t>
  </si>
  <si>
    <t>10</t>
  </si>
  <si>
    <t>4. Giá vốn hàng bán</t>
  </si>
  <si>
    <t>11</t>
  </si>
  <si>
    <t>5. Lợi nhuận gộp về bán hàng và cung cấp dịch vụ(20=10-11)</t>
  </si>
  <si>
    <t>20</t>
  </si>
  <si>
    <t>6. Doanh thu hoạt động tài chính</t>
  </si>
  <si>
    <t>21</t>
  </si>
  <si>
    <t>7. Chi phí tài chính</t>
  </si>
  <si>
    <t>22</t>
  </si>
  <si>
    <t xml:space="preserve">  - Trong đó: Chi phí lãi vay</t>
  </si>
  <si>
    <t>23</t>
  </si>
  <si>
    <t>8. Phần lãi lỗ trong công ty liên doanh liên kết</t>
  </si>
  <si>
    <t xml:space="preserve">24 </t>
  </si>
  <si>
    <t>9. Chi phí bán hàng</t>
  </si>
  <si>
    <t>25</t>
  </si>
  <si>
    <t>10. Chi phí quản lý doanh nghiệp</t>
  </si>
  <si>
    <t>26</t>
  </si>
  <si>
    <t>11. Lợi nhuận thuần từ hoạt động kinh doanh{30=20+(21-22)+24-(25+26)}</t>
  </si>
  <si>
    <t>30</t>
  </si>
  <si>
    <t>12. Thu nhập khác</t>
  </si>
  <si>
    <t>31</t>
  </si>
  <si>
    <t>13. Chi phí khác</t>
  </si>
  <si>
    <t>32</t>
  </si>
  <si>
    <t>14. Lợi nhuận khác(40=31-32)</t>
  </si>
  <si>
    <t>40</t>
  </si>
  <si>
    <t>15. Tổng lợi nhuận kế toán trước thuế(50=30+40)</t>
  </si>
  <si>
    <t>50</t>
  </si>
  <si>
    <t>16. Chi phí thuế TNDN hiện hành</t>
  </si>
  <si>
    <t>51</t>
  </si>
  <si>
    <t>17. Chi phí thuế TNDN hoãn lại</t>
  </si>
  <si>
    <t>52</t>
  </si>
  <si>
    <t>18. Lợi nhuận sau thuế thu nhập doanh nghiệp(60=50-51-52)</t>
  </si>
  <si>
    <t>60</t>
  </si>
  <si>
    <t>18.1 Lợi nhuận sau thuế của công ty mẹ</t>
  </si>
  <si>
    <t>61</t>
  </si>
  <si>
    <t>18.2 Lợi nhuận sau thuế của cổ đông không kiểm soát</t>
  </si>
  <si>
    <t>62</t>
  </si>
  <si>
    <t>19. Lãi cơ bản trên cổ phiếu(*)</t>
  </si>
  <si>
    <t>70</t>
  </si>
  <si>
    <t>20. Lãi suy giảm trên cổ phiếu</t>
  </si>
  <si>
    <t>71</t>
  </si>
  <si>
    <t>DN - BÁO CÁO KẾT QUẢ KINH DOANH - QUÝ NEW</t>
  </si>
  <si>
    <t>DN - BÁO CÁO LƯU CHUYỂN TIỀN TỆ - PPGT - QUÝ</t>
  </si>
  <si>
    <t>I. Lưu chuyển tiền từ hoạt động kinh doanh</t>
  </si>
  <si>
    <t>1. Lợi nhuận trước thuế</t>
  </si>
  <si>
    <t>2. Điều chỉnh cho các khoản</t>
  </si>
  <si>
    <t>- Khấu hao TSCĐ và BĐSĐT</t>
  </si>
  <si>
    <t>- Các khoản dự phòng</t>
  </si>
  <si>
    <t>03</t>
  </si>
  <si>
    <t>- Lãi, lỗ chênh lệch tỷ giá hối đoái do đánh giá lại các khoản mục tiền tệ có gốc ngoại tệ</t>
  </si>
  <si>
    <t>04</t>
  </si>
  <si>
    <t>- Lãi, lỗ từ hoạt động đầu tư</t>
  </si>
  <si>
    <t>05</t>
  </si>
  <si>
    <t xml:space="preserve">- Chi phí lãi vay </t>
  </si>
  <si>
    <t>06</t>
  </si>
  <si>
    <t>- Các khoản điều chỉnh khác</t>
  </si>
  <si>
    <t>07</t>
  </si>
  <si>
    <t>3. Lợi nhuận từ hoạt động kinh doanh trước thay đổi vốn  lưu động</t>
  </si>
  <si>
    <t>08</t>
  </si>
  <si>
    <t>- Tăng, giảm các khoản phải thu</t>
  </si>
  <si>
    <t>09</t>
  </si>
  <si>
    <t>- Tăng, giảm hàng tồn kho</t>
  </si>
  <si>
    <t xml:space="preserve">- Tăng, giảm các khoản phải trả (Không kể lãi vay phải trả, thuế thu nhập doanh nghiệp phải nộp) </t>
  </si>
  <si>
    <t xml:space="preserve">- Tăng, giảm chi phí trả trước </t>
  </si>
  <si>
    <t>12</t>
  </si>
  <si>
    <t>- Tăng, giảm chứng khoán kinh doanh</t>
  </si>
  <si>
    <t>13</t>
  </si>
  <si>
    <t>- Tiền lãi vay đã trả</t>
  </si>
  <si>
    <t>14</t>
  </si>
  <si>
    <t>- Thuế thu nhập doanh nghiệp đã nộp</t>
  </si>
  <si>
    <t>15</t>
  </si>
  <si>
    <t>- Tiền thu khác từ hoạt động kinh doanh</t>
  </si>
  <si>
    <t>16</t>
  </si>
  <si>
    <t>- Tiền chi khác cho hoạt động kinh doanh</t>
  </si>
  <si>
    <t>17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</si>
  <si>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</si>
  <si>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</si>
  <si>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</si>
  <si>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</si>
  <si>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</si>
  <si>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</si>
  <si>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24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</si>
  <si>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</si>
  <si>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</si>
  <si>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</si>
  <si>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27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</si>
  <si>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</si>
  <si>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</si>
  <si>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</si>
  <si>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trả lại vón góp cho các chủ sở hữu, mua lại cổ phiếu của doanh nghiệp đã phát hành</t>
  </si>
  <si>
    <t>3.Tiền thu từ đi vay</t>
  </si>
  <si>
    <t>33</t>
  </si>
  <si>
    <t>4.Tiền chi trả nợ gốc vay</t>
  </si>
  <si>
    <t>34</t>
  </si>
  <si>
    <t>5.Tiền chi trả nợ gốc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</si>
  <si>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</si>
  <si>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</si>
  <si>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</si>
  <si>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</si>
  <si>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</si>
  <si>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</si>
  <si>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</si>
  <si>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</si>
  <si>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Quý 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</si>
</sst>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);\(#,##0\);&quot;-&quot;??_)"/>
    <numFmt numFmtId="167" formatCode="_._.* \(#,##0\)_%;_._.* #,##0_)_%;_._.* 0_)_%;_._.@_)_%"/>
  </numFmts>
  <fonts count="16" x14ac:knownFonts="1">
    <font>
      <sz val="10"/>
      <name val="Arial"/>
    </font>
    <font>
      <sz val="10"/>
      <name val="Arial"/>
      <family val="2"/>
      <charset val="163"/>
    </font>
    <font>
      <b/>
      <sz val="9"/>
      <name val="Arial"/>
      <family val="2"/>
    </font>
    <font>
      <sz val="9"/>
      <name val="Arial"/>
      <family val="2"/>
    </font>
    <font>
      <sz val="11"/>
      <color indexed="12"/>
      <name val="Times New Roman"/>
      <family val="1"/>
    </font>
    <font>
      <b/>
      <sz val="11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i/>
      <sz val="10.5"/>
      <name val="Times New Roman"/>
      <family val="1"/>
    </font>
    <font>
      <sz val="9"/>
      <name val="Arial"/>
      <family val="2"/>
      <charset val="163"/>
    </font>
    <font>
      <b/>
      <sz val="9"/>
      <name val="Arial"/>
      <family val="2"/>
      <charset val="163"/>
    </font>
    <font>
      <b/>
      <i/>
      <sz val="10.5"/>
      <name val="Times New Roman"/>
      <family val="1"/>
    </font>
    <font>
      <sz val="10.5"/>
      <name val="Times New Roman"/>
      <family val="1"/>
      <charset val="163"/>
    </font>
    <font>
      <b/>
      <sz val="9"/>
      <color rgb="FFFF0000"/>
      <name val="Arial"/>
      <family val="2"/>
    </font>
    <font>
      <b/>
      <sz val="9"/>
      <name val="Arial"/>
      <family val="2"/>
      <charset val="163"/>
    </font>
    <font>
      <sz val="9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 applyFill="0" applyBorder="0" applyProtection="0">
      <alignment horizontal="center"/>
      <protection locked="0"/>
    </xf>
    <xf numFmtId="164" fontId="1" fillId="0" borderId="0" applyFont="0" applyFill="0" applyBorder="0" applyAlignment="0" applyProtection="0"/>
    <xf numFmtId="167" fontId="4" fillId="0" borderId="0" applyFill="0" applyBorder="0" applyProtection="0"/>
  </cellStyleXfs>
  <cellXfs count="65"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49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65" fontId="2" fillId="0" borderId="0" xfId="2" applyNumberFormat="1" applyFont="1"/>
    <xf numFmtId="165" fontId="2" fillId="0" borderId="0" xfId="2" applyNumberFormat="1" applyFont="1" applyAlignment="1">
      <alignment horizontal="center" vertical="center"/>
    </xf>
    <xf numFmtId="165" fontId="2" fillId="0" borderId="1" xfId="2" applyNumberFormat="1" applyFont="1" applyBorder="1"/>
    <xf numFmtId="165" fontId="3" fillId="0" borderId="1" xfId="2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2" xfId="2" applyNumberFormat="1" applyFont="1" applyBorder="1" applyAlignment="1">
      <alignment horizontal="center" vertical="center"/>
    </xf>
    <xf numFmtId="0" fontId="3" fillId="0" borderId="2" xfId="0" applyFont="1" applyBorder="1"/>
    <xf numFmtId="49" fontId="2" fillId="0" borderId="2" xfId="0" applyNumberFormat="1" applyFont="1" applyBorder="1"/>
    <xf numFmtId="165" fontId="2" fillId="0" borderId="2" xfId="2" applyNumberFormat="1" applyFont="1" applyBorder="1"/>
    <xf numFmtId="0" fontId="2" fillId="0" borderId="2" xfId="0" applyFont="1" applyBorder="1"/>
    <xf numFmtId="165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6" fillId="0" borderId="0" xfId="2" applyNumberFormat="1" applyFont="1" applyFill="1" applyBorder="1" applyAlignment="1">
      <alignment horizontal="right" vertical="top" wrapText="1"/>
    </xf>
    <xf numFmtId="166" fontId="7" fillId="0" borderId="2" xfId="2" applyNumberFormat="1" applyFont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Border="1" applyAlignment="1">
      <alignment horizontal="right" vertical="center"/>
    </xf>
    <xf numFmtId="166" fontId="6" fillId="0" borderId="2" xfId="2" applyNumberFormat="1" applyFont="1" applyBorder="1" applyAlignment="1">
      <alignment horizontal="right" vertical="center" wrapText="1"/>
    </xf>
    <xf numFmtId="166" fontId="6" fillId="0" borderId="2" xfId="2" applyNumberFormat="1" applyFont="1" applyFill="1" applyBorder="1" applyAlignment="1">
      <alignment horizontal="right" vertical="center" wrapText="1"/>
    </xf>
    <xf numFmtId="166" fontId="6" fillId="0" borderId="2" xfId="2" applyNumberFormat="1" applyFont="1" applyBorder="1" applyAlignment="1">
      <alignment horizontal="right" vertical="center"/>
    </xf>
    <xf numFmtId="165" fontId="8" fillId="0" borderId="2" xfId="2" applyNumberFormat="1" applyFont="1" applyFill="1" applyBorder="1" applyAlignment="1">
      <alignment horizontal="right" vertical="center" wrapText="1"/>
    </xf>
    <xf numFmtId="165" fontId="8" fillId="0" borderId="2" xfId="2" applyNumberFormat="1" applyFont="1" applyBorder="1" applyAlignment="1">
      <alignment horizontal="right" vertical="center"/>
    </xf>
    <xf numFmtId="166" fontId="6" fillId="0" borderId="2" xfId="2" applyNumberFormat="1" applyFont="1" applyFill="1" applyBorder="1" applyAlignment="1">
      <alignment horizontal="right" vertical="top" wrapText="1"/>
    </xf>
    <xf numFmtId="166" fontId="6" fillId="0" borderId="2" xfId="2" applyNumberFormat="1" applyFont="1" applyBorder="1" applyAlignment="1">
      <alignment horizontal="right" vertical="distributed"/>
    </xf>
    <xf numFmtId="0" fontId="9" fillId="0" borderId="1" xfId="0" applyFont="1" applyBorder="1"/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49" fontId="10" fillId="0" borderId="3" xfId="0" applyNumberFormat="1" applyFont="1" applyBorder="1"/>
    <xf numFmtId="49" fontId="10" fillId="0" borderId="1" xfId="0" applyNumberFormat="1" applyFont="1" applyBorder="1"/>
    <xf numFmtId="0" fontId="10" fillId="0" borderId="1" xfId="0" applyFont="1" applyBorder="1"/>
    <xf numFmtId="166" fontId="7" fillId="0" borderId="0" xfId="2" applyNumberFormat="1" applyFont="1" applyFill="1" applyBorder="1" applyAlignment="1">
      <alignment horizontal="right" vertical="top" wrapText="1"/>
    </xf>
    <xf numFmtId="49" fontId="10" fillId="0" borderId="4" xfId="0" applyNumberFormat="1" applyFont="1" applyBorder="1"/>
    <xf numFmtId="49" fontId="10" fillId="0" borderId="5" xfId="0" applyNumberFormat="1" applyFont="1" applyBorder="1"/>
    <xf numFmtId="0" fontId="10" fillId="0" borderId="2" xfId="0" applyFont="1" applyBorder="1"/>
    <xf numFmtId="166" fontId="7" fillId="0" borderId="2" xfId="2" applyNumberFormat="1" applyFont="1" applyFill="1" applyBorder="1" applyAlignment="1">
      <alignment horizontal="right" vertical="top" wrapText="1"/>
    </xf>
    <xf numFmtId="166" fontId="11" fillId="0" borderId="2" xfId="2" applyNumberFormat="1" applyFont="1" applyFill="1" applyBorder="1" applyAlignment="1">
      <alignment horizontal="right" vertical="top" wrapText="1"/>
    </xf>
    <xf numFmtId="166" fontId="12" fillId="0" borderId="2" xfId="2" applyNumberFormat="1" applyFont="1" applyFill="1" applyBorder="1" applyAlignment="1">
      <alignment horizontal="right" vertical="top" wrapText="1"/>
    </xf>
    <xf numFmtId="165" fontId="13" fillId="0" borderId="2" xfId="2" applyNumberFormat="1" applyFont="1" applyBorder="1"/>
    <xf numFmtId="0" fontId="2" fillId="0" borderId="0" xfId="0" applyFont="1"/>
    <xf numFmtId="165" fontId="2" fillId="0" borderId="2" xfId="2" applyNumberFormat="1" applyFont="1" applyBorder="1" applyAlignment="1">
      <alignment horizontal="center"/>
    </xf>
    <xf numFmtId="166" fontId="6" fillId="0" borderId="2" xfId="2" applyNumberFormat="1" applyFont="1" applyBorder="1" applyAlignment="1">
      <alignment horizontal="right" vertical="top" wrapText="1"/>
    </xf>
    <xf numFmtId="165" fontId="2" fillId="0" borderId="0" xfId="0" applyNumberFormat="1" applyFont="1"/>
    <xf numFmtId="0" fontId="14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164" fontId="15" fillId="0" borderId="2" xfId="2" applyFont="1" applyBorder="1"/>
    <xf numFmtId="0" fontId="15" fillId="0" borderId="2" xfId="0" applyFont="1" applyBorder="1"/>
    <xf numFmtId="166" fontId="2" fillId="0" borderId="0" xfId="0" applyNumberFormat="1" applyFont="1"/>
    <xf numFmtId="0" fontId="3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</cellXfs>
  <cellStyles count="4">
    <cellStyle name="Centered Heading" xfId="1"/>
    <cellStyle name="Comma" xfId="2" builtinId="3"/>
    <cellStyle name="CR Comma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88" workbookViewId="0">
      <selection activeCell="G126" sqref="G126"/>
    </sheetView>
  </sheetViews>
  <sheetFormatPr defaultRowHeight="12" x14ac:dyDescent="0.2"/>
  <cols>
    <col min="1" max="1" width="43" bestFit="1" customWidth="1"/>
    <col min="2" max="2" width="10" customWidth="1"/>
    <col min="3" max="3" width="6.85546875" customWidth="1"/>
    <col min="4" max="5" width="20" style="6" customWidth="1"/>
    <col min="7" max="7" width="12" bestFit="1" customWidth="1"/>
  </cols>
  <sheetData>
    <row r="1" spans="1:5" x14ac:dyDescent="0.2">
      <c r="A1" s="55" t="s">
        <v>0</v>
      </c>
      <c r="B1" s="56"/>
      <c r="C1" t="s">
        <v>1</v>
      </c>
    </row>
    <row r="2" spans="1:5" x14ac:dyDescent="0.2">
      <c r="A2" s="56" t="s">
        <v>2</v>
      </c>
      <c r="B2" s="56"/>
      <c r="C2" t="s">
        <v>3</v>
      </c>
    </row>
    <row r="3" spans="1:5" x14ac:dyDescent="0.2">
      <c r="A3" s="56" t="s">
        <v>4</v>
      </c>
      <c r="B3" s="56"/>
    </row>
    <row r="4" spans="1:5" x14ac:dyDescent="0.2">
      <c r="C4" s="56" t="s">
        <v>5</v>
      </c>
      <c r="D4" s="56"/>
    </row>
    <row r="5" spans="1:5" ht="20.100000000000001" customHeight="1" x14ac:dyDescent="0.2">
      <c r="A5" s="57" t="s">
        <v>6</v>
      </c>
      <c r="B5" s="56"/>
      <c r="C5" s="56"/>
      <c r="D5" s="56"/>
    </row>
    <row r="8" spans="1:5" ht="24" x14ac:dyDescent="0.2">
      <c r="A8" s="1" t="s">
        <v>7</v>
      </c>
      <c r="B8" s="5" t="s">
        <v>243</v>
      </c>
      <c r="C8" s="5" t="s">
        <v>244</v>
      </c>
      <c r="D8" s="7" t="s">
        <v>8</v>
      </c>
      <c r="E8" s="7" t="s">
        <v>9</v>
      </c>
    </row>
    <row r="9" spans="1:5" x14ac:dyDescent="0.2">
      <c r="A9" s="2" t="s">
        <v>10</v>
      </c>
      <c r="B9" s="4"/>
      <c r="C9" s="4"/>
      <c r="D9" s="8" t="s">
        <v>11</v>
      </c>
      <c r="E9" s="8" t="s">
        <v>11</v>
      </c>
    </row>
    <row r="10" spans="1:5" x14ac:dyDescent="0.2">
      <c r="A10" s="2" t="s">
        <v>12</v>
      </c>
      <c r="B10" s="4" t="s">
        <v>13</v>
      </c>
      <c r="C10" s="4"/>
      <c r="D10" s="8">
        <v>54583115080</v>
      </c>
      <c r="E10" s="8">
        <f>+E11+E18+E27+E30</f>
        <v>34084422469</v>
      </c>
    </row>
    <row r="11" spans="1:5" x14ac:dyDescent="0.2">
      <c r="A11" s="2" t="s">
        <v>14</v>
      </c>
      <c r="B11" s="4" t="s">
        <v>15</v>
      </c>
      <c r="C11" s="4"/>
      <c r="D11" s="8">
        <v>7219469794</v>
      </c>
      <c r="E11" s="8">
        <f>+E12</f>
        <v>1035593905</v>
      </c>
    </row>
    <row r="12" spans="1:5" x14ac:dyDescent="0.2">
      <c r="A12" s="3" t="s">
        <v>16</v>
      </c>
      <c r="B12" s="4" t="s">
        <v>17</v>
      </c>
      <c r="C12" s="4"/>
      <c r="D12" s="9">
        <v>3219469794</v>
      </c>
      <c r="E12" s="9">
        <v>1035593905</v>
      </c>
    </row>
    <row r="13" spans="1:5" x14ac:dyDescent="0.2">
      <c r="A13" s="3" t="s">
        <v>18</v>
      </c>
      <c r="B13" s="4" t="s">
        <v>19</v>
      </c>
      <c r="C13" s="4"/>
      <c r="D13" s="9">
        <v>4000000000</v>
      </c>
      <c r="E13" s="9">
        <v>0</v>
      </c>
    </row>
    <row r="14" spans="1:5" x14ac:dyDescent="0.2">
      <c r="A14" s="2" t="s">
        <v>20</v>
      </c>
      <c r="B14" s="4" t="s">
        <v>21</v>
      </c>
      <c r="C14" s="4"/>
      <c r="D14" s="8">
        <v>0</v>
      </c>
      <c r="E14" s="8">
        <v>0</v>
      </c>
    </row>
    <row r="15" spans="1:5" x14ac:dyDescent="0.2">
      <c r="A15" s="3" t="s">
        <v>22</v>
      </c>
      <c r="B15" s="4" t="s">
        <v>23</v>
      </c>
      <c r="C15" s="4"/>
      <c r="D15" s="9">
        <v>0</v>
      </c>
      <c r="E15" s="9">
        <v>0</v>
      </c>
    </row>
    <row r="16" spans="1:5" x14ac:dyDescent="0.2">
      <c r="A16" s="3" t="s">
        <v>24</v>
      </c>
      <c r="B16" s="4" t="s">
        <v>25</v>
      </c>
      <c r="C16" s="4"/>
      <c r="D16" s="9">
        <v>0</v>
      </c>
      <c r="E16" s="9">
        <v>0</v>
      </c>
    </row>
    <row r="17" spans="1:5" x14ac:dyDescent="0.2">
      <c r="A17" s="3" t="s">
        <v>26</v>
      </c>
      <c r="B17" s="4" t="s">
        <v>27</v>
      </c>
      <c r="C17" s="4"/>
      <c r="D17" s="9">
        <v>0</v>
      </c>
      <c r="E17" s="9">
        <v>0</v>
      </c>
    </row>
    <row r="18" spans="1:5" x14ac:dyDescent="0.2">
      <c r="A18" s="2" t="s">
        <v>28</v>
      </c>
      <c r="B18" s="4" t="s">
        <v>29</v>
      </c>
      <c r="C18" s="4"/>
      <c r="D18" s="8">
        <v>26820033635</v>
      </c>
      <c r="E18" s="8">
        <f>+SUM(E19:E26)</f>
        <v>23147690367</v>
      </c>
    </row>
    <row r="19" spans="1:5" x14ac:dyDescent="0.2">
      <c r="A19" s="3" t="s">
        <v>30</v>
      </c>
      <c r="B19" s="4" t="s">
        <v>31</v>
      </c>
      <c r="C19" s="4"/>
      <c r="D19" s="9">
        <v>18308071299</v>
      </c>
      <c r="E19" s="9">
        <v>12522557068</v>
      </c>
    </row>
    <row r="20" spans="1:5" x14ac:dyDescent="0.2">
      <c r="A20" s="3" t="s">
        <v>32</v>
      </c>
      <c r="B20" s="4" t="s">
        <v>33</v>
      </c>
      <c r="C20" s="4"/>
      <c r="D20" s="9">
        <v>7133871201</v>
      </c>
      <c r="E20" s="9">
        <v>5822576175</v>
      </c>
    </row>
    <row r="21" spans="1:5" x14ac:dyDescent="0.2">
      <c r="A21" s="3" t="s">
        <v>34</v>
      </c>
      <c r="B21" s="4" t="s">
        <v>35</v>
      </c>
      <c r="C21" s="4"/>
      <c r="D21" s="9">
        <v>0</v>
      </c>
      <c r="E21" s="9">
        <v>0</v>
      </c>
    </row>
    <row r="22" spans="1:5" x14ac:dyDescent="0.2">
      <c r="A22" s="3" t="s">
        <v>36</v>
      </c>
      <c r="B22" s="4" t="s">
        <v>37</v>
      </c>
      <c r="C22" s="4"/>
      <c r="D22" s="9">
        <v>0</v>
      </c>
      <c r="E22" s="9">
        <v>0</v>
      </c>
    </row>
    <row r="23" spans="1:5" x14ac:dyDescent="0.2">
      <c r="A23" s="3" t="s">
        <v>38</v>
      </c>
      <c r="B23" s="4" t="s">
        <v>39</v>
      </c>
      <c r="C23" s="4"/>
      <c r="D23" s="9">
        <v>0</v>
      </c>
      <c r="E23" s="9">
        <v>0</v>
      </c>
    </row>
    <row r="24" spans="1:5" x14ac:dyDescent="0.2">
      <c r="A24" s="3" t="s">
        <v>40</v>
      </c>
      <c r="B24" s="4" t="s">
        <v>41</v>
      </c>
      <c r="C24" s="4"/>
      <c r="D24" s="9">
        <v>1378091135</v>
      </c>
      <c r="E24" s="9">
        <v>4802557124</v>
      </c>
    </row>
    <row r="25" spans="1:5" x14ac:dyDescent="0.2">
      <c r="A25" s="3" t="s">
        <v>42</v>
      </c>
      <c r="B25" s="4" t="s">
        <v>43</v>
      </c>
      <c r="C25" s="4"/>
      <c r="D25" s="9">
        <v>0</v>
      </c>
      <c r="E25" s="9">
        <v>0</v>
      </c>
    </row>
    <row r="26" spans="1:5" x14ac:dyDescent="0.2">
      <c r="A26" s="3" t="s">
        <v>44</v>
      </c>
      <c r="B26" s="4" t="s">
        <v>45</v>
      </c>
      <c r="C26" s="4"/>
      <c r="D26" s="9">
        <v>0</v>
      </c>
      <c r="E26" s="9">
        <v>0</v>
      </c>
    </row>
    <row r="27" spans="1:5" x14ac:dyDescent="0.2">
      <c r="A27" s="2" t="s">
        <v>46</v>
      </c>
      <c r="B27" s="4" t="s">
        <v>47</v>
      </c>
      <c r="C27" s="4"/>
      <c r="D27" s="8">
        <v>16983230686</v>
      </c>
      <c r="E27" s="8">
        <f>+E28</f>
        <v>9816849106</v>
      </c>
    </row>
    <row r="28" spans="1:5" x14ac:dyDescent="0.2">
      <c r="A28" s="3" t="s">
        <v>48</v>
      </c>
      <c r="B28" s="4" t="s">
        <v>49</v>
      </c>
      <c r="C28" s="4"/>
      <c r="D28" s="9">
        <v>16983230686</v>
      </c>
      <c r="E28" s="9">
        <v>9816849106</v>
      </c>
    </row>
    <row r="29" spans="1:5" x14ac:dyDescent="0.2">
      <c r="A29" s="3" t="s">
        <v>50</v>
      </c>
      <c r="B29" s="4" t="s">
        <v>51</v>
      </c>
      <c r="C29" s="4"/>
      <c r="D29" s="9">
        <v>0</v>
      </c>
      <c r="E29" s="9">
        <v>0</v>
      </c>
    </row>
    <row r="30" spans="1:5" x14ac:dyDescent="0.2">
      <c r="A30" s="2" t="s">
        <v>52</v>
      </c>
      <c r="B30" s="4" t="s">
        <v>53</v>
      </c>
      <c r="C30" s="4"/>
      <c r="D30" s="8">
        <v>3560380965</v>
      </c>
      <c r="E30" s="8">
        <f>+SUM(E31:E35)</f>
        <v>84289091</v>
      </c>
    </row>
    <row r="31" spans="1:5" x14ac:dyDescent="0.2">
      <c r="A31" s="3" t="s">
        <v>54</v>
      </c>
      <c r="B31" s="4" t="s">
        <v>55</v>
      </c>
      <c r="C31" s="4"/>
      <c r="D31" s="9">
        <v>349196816</v>
      </c>
      <c r="E31" s="9">
        <v>84289091</v>
      </c>
    </row>
    <row r="32" spans="1:5" x14ac:dyDescent="0.2">
      <c r="A32" s="3" t="s">
        <v>56</v>
      </c>
      <c r="B32" s="4" t="s">
        <v>57</v>
      </c>
      <c r="C32" s="4"/>
      <c r="D32" s="9">
        <v>3211184149</v>
      </c>
      <c r="E32" s="9">
        <v>0</v>
      </c>
    </row>
    <row r="33" spans="1:5" x14ac:dyDescent="0.2">
      <c r="A33" s="3" t="s">
        <v>58</v>
      </c>
      <c r="B33" s="4" t="s">
        <v>59</v>
      </c>
      <c r="C33" s="4"/>
      <c r="D33" s="9">
        <v>0</v>
      </c>
      <c r="E33" s="9">
        <v>0</v>
      </c>
    </row>
    <row r="34" spans="1:5" x14ac:dyDescent="0.2">
      <c r="A34" s="3" t="s">
        <v>60</v>
      </c>
      <c r="B34" s="4" t="s">
        <v>61</v>
      </c>
      <c r="C34" s="4"/>
      <c r="D34" s="9">
        <v>0</v>
      </c>
      <c r="E34" s="9">
        <v>0</v>
      </c>
    </row>
    <row r="35" spans="1:5" x14ac:dyDescent="0.2">
      <c r="A35" s="3" t="s">
        <v>62</v>
      </c>
      <c r="B35" s="4" t="s">
        <v>63</v>
      </c>
      <c r="C35" s="4"/>
      <c r="D35" s="9"/>
      <c r="E35" s="9">
        <v>0</v>
      </c>
    </row>
    <row r="36" spans="1:5" x14ac:dyDescent="0.2">
      <c r="A36" s="2" t="s">
        <v>64</v>
      </c>
      <c r="B36" s="4" t="s">
        <v>65</v>
      </c>
      <c r="C36" s="4"/>
      <c r="D36" s="8">
        <v>76711134448</v>
      </c>
      <c r="E36" s="8">
        <f>+E37+E45+E58+E67</f>
        <v>44309240317</v>
      </c>
    </row>
    <row r="37" spans="1:5" x14ac:dyDescent="0.2">
      <c r="A37" s="2" t="s">
        <v>66</v>
      </c>
      <c r="B37" s="4" t="s">
        <v>67</v>
      </c>
      <c r="C37" s="4"/>
      <c r="D37" s="8">
        <v>1105453200</v>
      </c>
      <c r="E37" s="8">
        <f>+E38</f>
        <v>1105453200</v>
      </c>
    </row>
    <row r="38" spans="1:5" x14ac:dyDescent="0.2">
      <c r="A38" s="3" t="s">
        <v>68</v>
      </c>
      <c r="B38" s="4" t="s">
        <v>69</v>
      </c>
      <c r="C38" s="4"/>
      <c r="D38" s="9">
        <v>1105453200</v>
      </c>
      <c r="E38" s="9">
        <v>1105453200</v>
      </c>
    </row>
    <row r="39" spans="1:5" x14ac:dyDescent="0.2">
      <c r="A39" s="3" t="s">
        <v>70</v>
      </c>
      <c r="B39" s="4" t="s">
        <v>71</v>
      </c>
      <c r="C39" s="4"/>
      <c r="D39" s="9">
        <v>0</v>
      </c>
      <c r="E39" s="9">
        <v>0</v>
      </c>
    </row>
    <row r="40" spans="1:5" x14ac:dyDescent="0.2">
      <c r="A40" s="3" t="s">
        <v>72</v>
      </c>
      <c r="B40" s="4" t="s">
        <v>73</v>
      </c>
      <c r="C40" s="4"/>
      <c r="D40" s="9">
        <v>0</v>
      </c>
      <c r="E40" s="9">
        <v>0</v>
      </c>
    </row>
    <row r="41" spans="1:5" x14ac:dyDescent="0.2">
      <c r="A41" s="3" t="s">
        <v>74</v>
      </c>
      <c r="B41" s="4" t="s">
        <v>75</v>
      </c>
      <c r="C41" s="4"/>
      <c r="D41" s="9">
        <v>0</v>
      </c>
      <c r="E41" s="9">
        <v>0</v>
      </c>
    </row>
    <row r="42" spans="1:5" x14ac:dyDescent="0.2">
      <c r="A42" s="3" t="s">
        <v>76</v>
      </c>
      <c r="B42" s="4" t="s">
        <v>77</v>
      </c>
      <c r="C42" s="4"/>
      <c r="D42" s="9">
        <v>0</v>
      </c>
      <c r="E42" s="9">
        <v>0</v>
      </c>
    </row>
    <row r="43" spans="1:5" x14ac:dyDescent="0.2">
      <c r="A43" s="3" t="s">
        <v>78</v>
      </c>
      <c r="B43" s="4" t="s">
        <v>79</v>
      </c>
      <c r="C43" s="4"/>
      <c r="D43" s="9">
        <v>0</v>
      </c>
      <c r="E43" s="9">
        <v>0</v>
      </c>
    </row>
    <row r="44" spans="1:5" x14ac:dyDescent="0.2">
      <c r="A44" s="3" t="s">
        <v>80</v>
      </c>
      <c r="B44" s="4" t="s">
        <v>81</v>
      </c>
      <c r="C44" s="4"/>
      <c r="D44" s="9">
        <v>0</v>
      </c>
      <c r="E44" s="9">
        <v>0</v>
      </c>
    </row>
    <row r="45" spans="1:5" x14ac:dyDescent="0.2">
      <c r="A45" s="2" t="s">
        <v>82</v>
      </c>
      <c r="B45" s="4" t="s">
        <v>83</v>
      </c>
      <c r="C45" s="4"/>
      <c r="D45" s="8">
        <v>43216628958</v>
      </c>
      <c r="E45" s="8">
        <f>+E46+E49+E52</f>
        <v>42254868742</v>
      </c>
    </row>
    <row r="46" spans="1:5" x14ac:dyDescent="0.2">
      <c r="A46" s="2" t="s">
        <v>84</v>
      </c>
      <c r="B46" s="4" t="s">
        <v>85</v>
      </c>
      <c r="C46" s="4"/>
      <c r="D46" s="8">
        <v>35696988202</v>
      </c>
      <c r="E46" s="8">
        <f>+E47+E48</f>
        <v>34242908301</v>
      </c>
    </row>
    <row r="47" spans="1:5" x14ac:dyDescent="0.2">
      <c r="A47" s="3" t="s">
        <v>86</v>
      </c>
      <c r="B47" s="4" t="s">
        <v>87</v>
      </c>
      <c r="C47" s="4"/>
      <c r="D47" s="9">
        <v>47392229021</v>
      </c>
      <c r="E47" s="9">
        <v>43773958546</v>
      </c>
    </row>
    <row r="48" spans="1:5" x14ac:dyDescent="0.2">
      <c r="A48" s="3" t="s">
        <v>88</v>
      </c>
      <c r="B48" s="4" t="s">
        <v>89</v>
      </c>
      <c r="C48" s="4"/>
      <c r="D48" s="9">
        <v>-11695240819</v>
      </c>
      <c r="E48" s="9">
        <v>-9531050245</v>
      </c>
    </row>
    <row r="49" spans="1:5" x14ac:dyDescent="0.2">
      <c r="A49" s="2" t="s">
        <v>90</v>
      </c>
      <c r="B49" s="4" t="s">
        <v>91</v>
      </c>
      <c r="C49" s="4"/>
      <c r="D49" s="8">
        <v>5834006747</v>
      </c>
      <c r="E49" s="8">
        <f>+E50+E51</f>
        <v>6436442564</v>
      </c>
    </row>
    <row r="50" spans="1:5" x14ac:dyDescent="0.2">
      <c r="A50" s="3" t="s">
        <v>86</v>
      </c>
      <c r="B50" s="4" t="s">
        <v>92</v>
      </c>
      <c r="C50" s="4"/>
      <c r="D50" s="9">
        <v>8032477610</v>
      </c>
      <c r="E50" s="9">
        <v>8032477610</v>
      </c>
    </row>
    <row r="51" spans="1:5" x14ac:dyDescent="0.2">
      <c r="A51" s="3" t="s">
        <v>88</v>
      </c>
      <c r="B51" s="4" t="s">
        <v>93</v>
      </c>
      <c r="C51" s="4"/>
      <c r="D51" s="9">
        <v>-2198470863</v>
      </c>
      <c r="E51" s="9">
        <v>-1596035046</v>
      </c>
    </row>
    <row r="52" spans="1:5" x14ac:dyDescent="0.2">
      <c r="A52" s="2" t="s">
        <v>94</v>
      </c>
      <c r="B52" s="4" t="s">
        <v>95</v>
      </c>
      <c r="C52" s="4"/>
      <c r="D52" s="8">
        <v>1685634009</v>
      </c>
      <c r="E52" s="8">
        <f>+E53+E54</f>
        <v>1575517877</v>
      </c>
    </row>
    <row r="53" spans="1:5" x14ac:dyDescent="0.2">
      <c r="A53" s="3" t="s">
        <v>86</v>
      </c>
      <c r="B53" s="4" t="s">
        <v>96</v>
      </c>
      <c r="C53" s="4"/>
      <c r="D53" s="9">
        <v>1800017875</v>
      </c>
      <c r="E53" s="9">
        <v>1656017875</v>
      </c>
    </row>
    <row r="54" spans="1:5" x14ac:dyDescent="0.2">
      <c r="A54" s="3" t="s">
        <v>88</v>
      </c>
      <c r="B54" s="4" t="s">
        <v>97</v>
      </c>
      <c r="C54" s="4"/>
      <c r="D54" s="9">
        <v>-114383866</v>
      </c>
      <c r="E54" s="9">
        <v>-80499998</v>
      </c>
    </row>
    <row r="55" spans="1:5" x14ac:dyDescent="0.2">
      <c r="A55" s="2" t="s">
        <v>98</v>
      </c>
      <c r="B55" s="4" t="s">
        <v>99</v>
      </c>
      <c r="C55" s="4"/>
      <c r="D55" s="8">
        <v>0</v>
      </c>
      <c r="E55" s="8">
        <v>0</v>
      </c>
    </row>
    <row r="56" spans="1:5" x14ac:dyDescent="0.2">
      <c r="A56" s="3" t="s">
        <v>86</v>
      </c>
      <c r="B56" s="4" t="s">
        <v>100</v>
      </c>
      <c r="C56" s="4"/>
      <c r="D56" s="9">
        <v>0</v>
      </c>
      <c r="E56" s="9">
        <v>0</v>
      </c>
    </row>
    <row r="57" spans="1:5" x14ac:dyDescent="0.2">
      <c r="A57" s="3" t="s">
        <v>88</v>
      </c>
      <c r="B57" s="4" t="s">
        <v>101</v>
      </c>
      <c r="C57" s="4"/>
      <c r="D57" s="9">
        <v>0</v>
      </c>
      <c r="E57" s="9">
        <v>0</v>
      </c>
    </row>
    <row r="58" spans="1:5" x14ac:dyDescent="0.2">
      <c r="A58" s="2" t="s">
        <v>102</v>
      </c>
      <c r="B58" s="4" t="s">
        <v>103</v>
      </c>
      <c r="C58" s="4"/>
      <c r="D58" s="8">
        <v>32012101669</v>
      </c>
      <c r="E58" s="8">
        <f>+SUM(E59:E60)</f>
        <v>627758536</v>
      </c>
    </row>
    <row r="59" spans="1:5" x14ac:dyDescent="0.2">
      <c r="A59" s="3" t="s">
        <v>104</v>
      </c>
      <c r="B59" s="4" t="s">
        <v>105</v>
      </c>
      <c r="C59" s="4"/>
      <c r="D59" s="9">
        <v>0</v>
      </c>
      <c r="E59" s="9">
        <v>0</v>
      </c>
    </row>
    <row r="60" spans="1:5" x14ac:dyDescent="0.2">
      <c r="A60" s="3" t="s">
        <v>106</v>
      </c>
      <c r="B60" s="4" t="s">
        <v>107</v>
      </c>
      <c r="C60" s="4"/>
      <c r="D60" s="9">
        <v>32012101669</v>
      </c>
      <c r="E60" s="9">
        <v>627758536</v>
      </c>
    </row>
    <row r="61" spans="1:5" x14ac:dyDescent="0.2">
      <c r="A61" s="2" t="s">
        <v>108</v>
      </c>
      <c r="B61" s="4" t="s">
        <v>109</v>
      </c>
      <c r="C61" s="4"/>
      <c r="D61" s="8">
        <v>0</v>
      </c>
      <c r="E61" s="8">
        <v>0</v>
      </c>
    </row>
    <row r="62" spans="1:5" x14ac:dyDescent="0.2">
      <c r="A62" s="3" t="s">
        <v>110</v>
      </c>
      <c r="B62" s="4" t="s">
        <v>111</v>
      </c>
      <c r="C62" s="4"/>
      <c r="D62" s="9">
        <v>0</v>
      </c>
      <c r="E62" s="9">
        <v>0</v>
      </c>
    </row>
    <row r="63" spans="1:5" x14ac:dyDescent="0.2">
      <c r="A63" s="3" t="s">
        <v>112</v>
      </c>
      <c r="B63" s="4" t="s">
        <v>113</v>
      </c>
      <c r="C63" s="4"/>
      <c r="D63" s="9">
        <v>0</v>
      </c>
      <c r="E63" s="9">
        <v>0</v>
      </c>
    </row>
    <row r="64" spans="1:5" x14ac:dyDescent="0.2">
      <c r="A64" s="3" t="s">
        <v>114</v>
      </c>
      <c r="B64" s="4" t="s">
        <v>115</v>
      </c>
      <c r="C64" s="4"/>
      <c r="D64" s="9">
        <v>0</v>
      </c>
      <c r="E64" s="9">
        <v>0</v>
      </c>
    </row>
    <row r="65" spans="1:5" x14ac:dyDescent="0.2">
      <c r="A65" s="3" t="s">
        <v>116</v>
      </c>
      <c r="B65" s="4" t="s">
        <v>117</v>
      </c>
      <c r="C65" s="4"/>
      <c r="D65" s="9">
        <v>0</v>
      </c>
      <c r="E65" s="9">
        <v>0</v>
      </c>
    </row>
    <row r="66" spans="1:5" x14ac:dyDescent="0.2">
      <c r="A66" s="3" t="s">
        <v>118</v>
      </c>
      <c r="B66" s="4" t="s">
        <v>119</v>
      </c>
      <c r="C66" s="4"/>
      <c r="D66" s="9">
        <v>0</v>
      </c>
      <c r="E66" s="9">
        <v>0</v>
      </c>
    </row>
    <row r="67" spans="1:5" x14ac:dyDescent="0.2">
      <c r="A67" s="2" t="s">
        <v>120</v>
      </c>
      <c r="B67" s="4" t="s">
        <v>121</v>
      </c>
      <c r="C67" s="4"/>
      <c r="D67" s="8">
        <v>376950621</v>
      </c>
      <c r="E67" s="8">
        <f>+SUM(E68:E72)</f>
        <v>321159839</v>
      </c>
    </row>
    <row r="68" spans="1:5" x14ac:dyDescent="0.2">
      <c r="A68" s="3" t="s">
        <v>122</v>
      </c>
      <c r="B68" s="4" t="s">
        <v>123</v>
      </c>
      <c r="C68" s="4"/>
      <c r="D68" s="9">
        <v>376950621</v>
      </c>
      <c r="E68" s="9">
        <v>321159839</v>
      </c>
    </row>
    <row r="69" spans="1:5" x14ac:dyDescent="0.2">
      <c r="A69" s="3" t="s">
        <v>124</v>
      </c>
      <c r="B69" s="4" t="s">
        <v>125</v>
      </c>
      <c r="C69" s="4"/>
      <c r="D69" s="9">
        <v>0</v>
      </c>
      <c r="E69" s="9">
        <v>0</v>
      </c>
    </row>
    <row r="70" spans="1:5" x14ac:dyDescent="0.2">
      <c r="A70" s="3" t="s">
        <v>126</v>
      </c>
      <c r="B70" s="4" t="s">
        <v>127</v>
      </c>
      <c r="C70" s="4"/>
      <c r="D70" s="9">
        <v>0</v>
      </c>
      <c r="E70" s="9">
        <v>0</v>
      </c>
    </row>
    <row r="71" spans="1:5" x14ac:dyDescent="0.2">
      <c r="A71" s="3" t="s">
        <v>128</v>
      </c>
      <c r="B71" s="4" t="s">
        <v>129</v>
      </c>
      <c r="C71" s="4"/>
      <c r="D71" s="9"/>
      <c r="E71" s="9">
        <v>0</v>
      </c>
    </row>
    <row r="72" spans="1:5" x14ac:dyDescent="0.2">
      <c r="A72" s="3" t="s">
        <v>130</v>
      </c>
      <c r="B72" s="4" t="s">
        <v>131</v>
      </c>
      <c r="C72" s="4"/>
      <c r="D72" s="9">
        <v>0</v>
      </c>
      <c r="E72" s="9">
        <v>0</v>
      </c>
    </row>
    <row r="73" spans="1:5" x14ac:dyDescent="0.2">
      <c r="A73" s="2" t="s">
        <v>132</v>
      </c>
      <c r="B73" s="4" t="s">
        <v>133</v>
      </c>
      <c r="C73" s="4"/>
      <c r="D73" s="8">
        <f>+D10+D36</f>
        <v>131294249528</v>
      </c>
      <c r="E73" s="8">
        <f>+E10+E36</f>
        <v>78393662786</v>
      </c>
    </row>
    <row r="74" spans="1:5" x14ac:dyDescent="0.2">
      <c r="A74" s="2" t="s">
        <v>134</v>
      </c>
      <c r="B74" s="4"/>
      <c r="C74" s="4"/>
      <c r="D74" s="8" t="s">
        <v>11</v>
      </c>
      <c r="E74" s="8" t="s">
        <v>11</v>
      </c>
    </row>
    <row r="75" spans="1:5" x14ac:dyDescent="0.2">
      <c r="A75" s="2" t="s">
        <v>135</v>
      </c>
      <c r="B75" s="4" t="s">
        <v>136</v>
      </c>
      <c r="C75" s="4"/>
      <c r="D75" s="8">
        <v>78567364543</v>
      </c>
      <c r="E75" s="8">
        <f>+E76+E91</f>
        <v>50323885621</v>
      </c>
    </row>
    <row r="76" spans="1:5" x14ac:dyDescent="0.2">
      <c r="A76" s="2" t="s">
        <v>137</v>
      </c>
      <c r="B76" s="4" t="s">
        <v>138</v>
      </c>
      <c r="C76" s="4"/>
      <c r="D76" s="8">
        <v>41095965877</v>
      </c>
      <c r="E76" s="8">
        <f>+SUM(E77:E90)</f>
        <v>35264106301</v>
      </c>
    </row>
    <row r="77" spans="1:5" x14ac:dyDescent="0.2">
      <c r="A77" s="3" t="s">
        <v>139</v>
      </c>
      <c r="B77" s="4" t="s">
        <v>140</v>
      </c>
      <c r="C77" s="4"/>
      <c r="D77" s="9">
        <v>8524208334</v>
      </c>
      <c r="E77" s="9">
        <v>10721883419</v>
      </c>
    </row>
    <row r="78" spans="1:5" x14ac:dyDescent="0.2">
      <c r="A78" s="3" t="s">
        <v>141</v>
      </c>
      <c r="B78" s="4" t="s">
        <v>142</v>
      </c>
      <c r="C78" s="4"/>
      <c r="D78" s="9">
        <v>583064423</v>
      </c>
      <c r="E78" s="9">
        <v>707691788</v>
      </c>
    </row>
    <row r="79" spans="1:5" x14ac:dyDescent="0.2">
      <c r="A79" s="3" t="s">
        <v>143</v>
      </c>
      <c r="B79" s="4" t="s">
        <v>144</v>
      </c>
      <c r="C79" s="4"/>
      <c r="D79" s="9">
        <v>72772766</v>
      </c>
      <c r="E79" s="9">
        <v>275215243</v>
      </c>
    </row>
    <row r="80" spans="1:5" x14ac:dyDescent="0.2">
      <c r="A80" s="3" t="s">
        <v>145</v>
      </c>
      <c r="B80" s="4" t="s">
        <v>146</v>
      </c>
      <c r="C80" s="4"/>
      <c r="D80" s="9">
        <v>1818703549</v>
      </c>
      <c r="E80" s="9">
        <v>1604306976</v>
      </c>
    </row>
    <row r="81" spans="1:5" x14ac:dyDescent="0.2">
      <c r="A81" s="3" t="s">
        <v>147</v>
      </c>
      <c r="B81" s="4" t="s">
        <v>148</v>
      </c>
      <c r="C81" s="4"/>
      <c r="D81" s="9">
        <v>858310100</v>
      </c>
      <c r="E81" s="9">
        <v>1000114073</v>
      </c>
    </row>
    <row r="82" spans="1:5" x14ac:dyDescent="0.2">
      <c r="A82" s="3" t="s">
        <v>149</v>
      </c>
      <c r="B82" s="4" t="s">
        <v>150</v>
      </c>
      <c r="C82" s="4"/>
      <c r="D82" s="9">
        <v>0</v>
      </c>
      <c r="E82" s="9">
        <v>0</v>
      </c>
    </row>
    <row r="83" spans="1:5" x14ac:dyDescent="0.2">
      <c r="A83" s="3" t="s">
        <v>151</v>
      </c>
      <c r="B83" s="4" t="s">
        <v>152</v>
      </c>
      <c r="C83" s="4"/>
      <c r="D83" s="9">
        <v>0</v>
      </c>
      <c r="E83" s="9">
        <v>0</v>
      </c>
    </row>
    <row r="84" spans="1:5" x14ac:dyDescent="0.2">
      <c r="A84" s="3" t="s">
        <v>153</v>
      </c>
      <c r="B84" s="4" t="s">
        <v>154</v>
      </c>
      <c r="C84" s="4"/>
      <c r="D84" s="9">
        <v>0</v>
      </c>
      <c r="E84" s="9">
        <v>0</v>
      </c>
    </row>
    <row r="85" spans="1:5" x14ac:dyDescent="0.2">
      <c r="A85" s="3" t="s">
        <v>155</v>
      </c>
      <c r="B85" s="4" t="s">
        <v>156</v>
      </c>
      <c r="C85" s="4"/>
      <c r="D85" s="9">
        <v>102641790</v>
      </c>
      <c r="E85" s="9">
        <v>34211396</v>
      </c>
    </row>
    <row r="86" spans="1:5" x14ac:dyDescent="0.2">
      <c r="A86" s="3" t="s">
        <v>157</v>
      </c>
      <c r="B86" s="4" t="s">
        <v>158</v>
      </c>
      <c r="C86" s="4"/>
      <c r="D86" s="9">
        <v>29173495996</v>
      </c>
      <c r="E86" s="9">
        <v>20957914487</v>
      </c>
    </row>
    <row r="87" spans="1:5" x14ac:dyDescent="0.2">
      <c r="A87" s="3" t="s">
        <v>159</v>
      </c>
      <c r="B87" s="4" t="s">
        <v>160</v>
      </c>
      <c r="C87" s="4"/>
      <c r="D87" s="9">
        <v>0</v>
      </c>
      <c r="E87" s="9">
        <v>0</v>
      </c>
    </row>
    <row r="88" spans="1:5" x14ac:dyDescent="0.2">
      <c r="A88" s="3" t="s">
        <v>161</v>
      </c>
      <c r="B88" s="4" t="s">
        <v>162</v>
      </c>
      <c r="C88" s="4"/>
      <c r="D88" s="9">
        <v>-37231081</v>
      </c>
      <c r="E88" s="9">
        <v>-37231081</v>
      </c>
    </row>
    <row r="89" spans="1:5" x14ac:dyDescent="0.2">
      <c r="A89" s="3" t="s">
        <v>163</v>
      </c>
      <c r="B89" s="4" t="s">
        <v>164</v>
      </c>
      <c r="C89" s="4"/>
      <c r="D89" s="9">
        <v>0</v>
      </c>
      <c r="E89" s="9">
        <v>0</v>
      </c>
    </row>
    <row r="90" spans="1:5" x14ac:dyDescent="0.2">
      <c r="A90" s="3" t="s">
        <v>165</v>
      </c>
      <c r="B90" s="4" t="s">
        <v>166</v>
      </c>
      <c r="C90" s="4"/>
      <c r="D90" s="9">
        <v>0</v>
      </c>
      <c r="E90" s="9">
        <v>0</v>
      </c>
    </row>
    <row r="91" spans="1:5" x14ac:dyDescent="0.2">
      <c r="A91" s="2" t="s">
        <v>167</v>
      </c>
      <c r="B91" s="4" t="s">
        <v>168</v>
      </c>
      <c r="C91" s="4"/>
      <c r="D91" s="8">
        <v>37471398666</v>
      </c>
      <c r="E91" s="8">
        <f>+SUM(E92:E104)</f>
        <v>15059779320</v>
      </c>
    </row>
    <row r="92" spans="1:5" x14ac:dyDescent="0.2">
      <c r="A92" s="3" t="s">
        <v>169</v>
      </c>
      <c r="B92" s="4" t="s">
        <v>170</v>
      </c>
      <c r="C92" s="4"/>
      <c r="D92" s="9">
        <v>0</v>
      </c>
      <c r="E92" s="9">
        <v>0</v>
      </c>
    </row>
    <row r="93" spans="1:5" x14ac:dyDescent="0.2">
      <c r="A93" s="3" t="s">
        <v>171</v>
      </c>
      <c r="B93" s="4" t="s">
        <v>172</v>
      </c>
      <c r="C93" s="4"/>
      <c r="D93" s="9">
        <v>0</v>
      </c>
      <c r="E93" s="9">
        <v>0</v>
      </c>
    </row>
    <row r="94" spans="1:5" x14ac:dyDescent="0.2">
      <c r="A94" s="3" t="s">
        <v>173</v>
      </c>
      <c r="B94" s="4" t="s">
        <v>174</v>
      </c>
      <c r="C94" s="4"/>
      <c r="D94" s="9">
        <v>0</v>
      </c>
      <c r="E94" s="9">
        <v>0</v>
      </c>
    </row>
    <row r="95" spans="1:5" x14ac:dyDescent="0.2">
      <c r="A95" s="3" t="s">
        <v>175</v>
      </c>
      <c r="B95" s="4" t="s">
        <v>176</v>
      </c>
      <c r="C95" s="4"/>
      <c r="D95" s="9">
        <v>0</v>
      </c>
      <c r="E95" s="9">
        <v>0</v>
      </c>
    </row>
    <row r="96" spans="1:5" x14ac:dyDescent="0.2">
      <c r="A96" s="3" t="s">
        <v>177</v>
      </c>
      <c r="B96" s="4" t="s">
        <v>178</v>
      </c>
      <c r="C96" s="4"/>
      <c r="D96" s="9">
        <v>0</v>
      </c>
      <c r="E96" s="9">
        <v>0</v>
      </c>
    </row>
    <row r="97" spans="1:5" x14ac:dyDescent="0.2">
      <c r="A97" s="3" t="s">
        <v>179</v>
      </c>
      <c r="B97" s="4" t="s">
        <v>180</v>
      </c>
      <c r="C97" s="4"/>
      <c r="D97" s="9">
        <v>0</v>
      </c>
      <c r="E97" s="9">
        <v>0</v>
      </c>
    </row>
    <row r="98" spans="1:5" x14ac:dyDescent="0.2">
      <c r="A98" s="3" t="s">
        <v>181</v>
      </c>
      <c r="B98" s="4" t="s">
        <v>182</v>
      </c>
      <c r="C98" s="4"/>
      <c r="D98" s="9">
        <v>0</v>
      </c>
      <c r="E98" s="9">
        <v>0</v>
      </c>
    </row>
    <row r="99" spans="1:5" x14ac:dyDescent="0.2">
      <c r="A99" s="3" t="s">
        <v>183</v>
      </c>
      <c r="B99" s="4" t="s">
        <v>184</v>
      </c>
      <c r="C99" s="4"/>
      <c r="D99" s="9">
        <v>37471398666</v>
      </c>
      <c r="E99" s="9">
        <v>15059779320</v>
      </c>
    </row>
    <row r="100" spans="1:5" x14ac:dyDescent="0.2">
      <c r="A100" s="3" t="s">
        <v>185</v>
      </c>
      <c r="B100" s="4" t="s">
        <v>186</v>
      </c>
      <c r="C100" s="4"/>
      <c r="D100" s="9">
        <v>0</v>
      </c>
      <c r="E100" s="9">
        <v>0</v>
      </c>
    </row>
    <row r="101" spans="1:5" x14ac:dyDescent="0.2">
      <c r="A101" s="3" t="s">
        <v>187</v>
      </c>
      <c r="B101" s="4" t="s">
        <v>188</v>
      </c>
      <c r="C101" s="4"/>
      <c r="D101" s="9">
        <v>0</v>
      </c>
      <c r="E101" s="9">
        <v>0</v>
      </c>
    </row>
    <row r="102" spans="1:5" x14ac:dyDescent="0.2">
      <c r="A102" s="3" t="s">
        <v>189</v>
      </c>
      <c r="B102" s="4" t="s">
        <v>190</v>
      </c>
      <c r="C102" s="4"/>
      <c r="D102" s="9">
        <v>0</v>
      </c>
      <c r="E102" s="9">
        <v>0</v>
      </c>
    </row>
    <row r="103" spans="1:5" x14ac:dyDescent="0.2">
      <c r="A103" s="3" t="s">
        <v>191</v>
      </c>
      <c r="B103" s="4" t="s">
        <v>192</v>
      </c>
      <c r="C103" s="4"/>
      <c r="D103" s="9">
        <v>0</v>
      </c>
      <c r="E103" s="9">
        <v>0</v>
      </c>
    </row>
    <row r="104" spans="1:5" x14ac:dyDescent="0.2">
      <c r="A104" s="3" t="s">
        <v>193</v>
      </c>
      <c r="B104" s="4" t="s">
        <v>194</v>
      </c>
      <c r="C104" s="4"/>
      <c r="D104" s="9">
        <v>0</v>
      </c>
      <c r="E104" s="9">
        <v>0</v>
      </c>
    </row>
    <row r="105" spans="1:5" x14ac:dyDescent="0.2">
      <c r="A105" s="2" t="s">
        <v>195</v>
      </c>
      <c r="B105" s="4" t="s">
        <v>196</v>
      </c>
      <c r="C105" s="4"/>
      <c r="D105" s="8">
        <v>52726884985</v>
      </c>
      <c r="E105" s="8">
        <f>+E106</f>
        <v>28069777165</v>
      </c>
    </row>
    <row r="106" spans="1:5" x14ac:dyDescent="0.2">
      <c r="A106" s="2" t="s">
        <v>197</v>
      </c>
      <c r="B106" s="4" t="s">
        <v>198</v>
      </c>
      <c r="C106" s="4"/>
      <c r="D106" s="8">
        <v>52726884985</v>
      </c>
      <c r="E106" s="8">
        <f>E107+E113+E116+E119</f>
        <v>28069777165</v>
      </c>
    </row>
    <row r="107" spans="1:5" x14ac:dyDescent="0.2">
      <c r="A107" s="2" t="s">
        <v>199</v>
      </c>
      <c r="B107" s="4" t="s">
        <v>200</v>
      </c>
      <c r="C107" s="4"/>
      <c r="D107" s="8">
        <f>+D108+D109</f>
        <v>50000380000</v>
      </c>
      <c r="E107" s="8">
        <f>+E108+E109</f>
        <v>26891630000</v>
      </c>
    </row>
    <row r="108" spans="1:5" x14ac:dyDescent="0.2">
      <c r="A108" s="3" t="s">
        <v>201</v>
      </c>
      <c r="B108" s="4" t="s">
        <v>202</v>
      </c>
      <c r="C108" s="4"/>
      <c r="D108" s="9">
        <v>50000380000</v>
      </c>
      <c r="E108" s="9">
        <v>26891630000</v>
      </c>
    </row>
    <row r="109" spans="1:5" x14ac:dyDescent="0.2">
      <c r="A109" s="3" t="s">
        <v>203</v>
      </c>
      <c r="B109" s="4" t="s">
        <v>204</v>
      </c>
      <c r="C109" s="4"/>
      <c r="D109" s="9">
        <v>0</v>
      </c>
      <c r="E109" s="9">
        <v>0</v>
      </c>
    </row>
    <row r="110" spans="1:5" x14ac:dyDescent="0.2">
      <c r="A110" s="3" t="s">
        <v>205</v>
      </c>
      <c r="B110" s="4" t="s">
        <v>206</v>
      </c>
      <c r="C110" s="4"/>
      <c r="D110" s="9">
        <v>0</v>
      </c>
      <c r="E110" s="9">
        <v>0</v>
      </c>
    </row>
    <row r="111" spans="1:5" x14ac:dyDescent="0.2">
      <c r="A111" s="3" t="s">
        <v>207</v>
      </c>
      <c r="B111" s="4" t="s">
        <v>208</v>
      </c>
      <c r="C111" s="4"/>
      <c r="D111" s="9">
        <v>0</v>
      </c>
      <c r="E111" s="9">
        <v>0</v>
      </c>
    </row>
    <row r="112" spans="1:5" x14ac:dyDescent="0.2">
      <c r="A112" s="3" t="s">
        <v>209</v>
      </c>
      <c r="B112" s="4" t="s">
        <v>210</v>
      </c>
      <c r="C112" s="4"/>
      <c r="D112" s="9">
        <v>0</v>
      </c>
      <c r="E112" s="9">
        <v>0</v>
      </c>
    </row>
    <row r="113" spans="1:7" x14ac:dyDescent="0.2">
      <c r="A113" s="3" t="s">
        <v>211</v>
      </c>
      <c r="B113" s="4" t="s">
        <v>212</v>
      </c>
      <c r="C113" s="4"/>
      <c r="D113" s="9">
        <v>-380000</v>
      </c>
      <c r="E113" s="9">
        <v>-380000</v>
      </c>
    </row>
    <row r="114" spans="1:7" x14ac:dyDescent="0.2">
      <c r="A114" s="3" t="s">
        <v>213</v>
      </c>
      <c r="B114" s="4" t="s">
        <v>214</v>
      </c>
      <c r="C114" s="4"/>
      <c r="D114" s="9">
        <v>0</v>
      </c>
      <c r="E114" s="9">
        <v>0</v>
      </c>
    </row>
    <row r="115" spans="1:7" x14ac:dyDescent="0.2">
      <c r="A115" s="3" t="s">
        <v>215</v>
      </c>
      <c r="B115" s="4" t="s">
        <v>216</v>
      </c>
      <c r="C115" s="4"/>
      <c r="D115" s="9">
        <v>0</v>
      </c>
      <c r="E115" s="9">
        <v>0</v>
      </c>
    </row>
    <row r="116" spans="1:7" x14ac:dyDescent="0.2">
      <c r="A116" s="3" t="s">
        <v>217</v>
      </c>
      <c r="B116" s="4" t="s">
        <v>218</v>
      </c>
      <c r="C116" s="4"/>
      <c r="D116" s="9">
        <v>69863124</v>
      </c>
      <c r="E116" s="9">
        <v>69863124</v>
      </c>
    </row>
    <row r="117" spans="1:7" x14ac:dyDescent="0.2">
      <c r="A117" s="3" t="s">
        <v>219</v>
      </c>
      <c r="B117" s="4" t="s">
        <v>220</v>
      </c>
      <c r="C117" s="4"/>
      <c r="D117" s="9">
        <v>0</v>
      </c>
      <c r="E117" s="9">
        <v>0</v>
      </c>
    </row>
    <row r="118" spans="1:7" x14ac:dyDescent="0.2">
      <c r="A118" s="3" t="s">
        <v>221</v>
      </c>
      <c r="B118" s="4" t="s">
        <v>222</v>
      </c>
      <c r="C118" s="4"/>
      <c r="D118" s="9">
        <v>0</v>
      </c>
      <c r="E118" s="9">
        <v>0</v>
      </c>
    </row>
    <row r="119" spans="1:7" x14ac:dyDescent="0.2">
      <c r="A119" s="2" t="s">
        <v>223</v>
      </c>
      <c r="B119" s="4" t="s">
        <v>224</v>
      </c>
      <c r="C119" s="4"/>
      <c r="D119" s="8">
        <v>2657021861</v>
      </c>
      <c r="E119" s="8">
        <f>+E120+E121</f>
        <v>1108664041</v>
      </c>
    </row>
    <row r="120" spans="1:7" x14ac:dyDescent="0.2">
      <c r="A120" s="3" t="s">
        <v>225</v>
      </c>
      <c r="B120" s="4" t="s">
        <v>226</v>
      </c>
      <c r="C120" s="4"/>
      <c r="D120" s="9">
        <v>811621085</v>
      </c>
      <c r="E120" s="9">
        <v>66594223</v>
      </c>
      <c r="G120" s="48"/>
    </row>
    <row r="121" spans="1:7" x14ac:dyDescent="0.2">
      <c r="A121" s="3" t="s">
        <v>227</v>
      </c>
      <c r="B121" s="4" t="s">
        <v>228</v>
      </c>
      <c r="C121" s="4"/>
      <c r="D121" s="9">
        <v>1845400776</v>
      </c>
      <c r="E121" s="9">
        <v>1042069818</v>
      </c>
    </row>
    <row r="122" spans="1:7" x14ac:dyDescent="0.2">
      <c r="A122" s="3" t="s">
        <v>229</v>
      </c>
      <c r="B122" s="4" t="s">
        <v>230</v>
      </c>
      <c r="C122" s="4"/>
      <c r="D122" s="9">
        <v>0</v>
      </c>
      <c r="E122" s="9">
        <v>0</v>
      </c>
    </row>
    <row r="123" spans="1:7" x14ac:dyDescent="0.2">
      <c r="A123" s="3" t="s">
        <v>231</v>
      </c>
      <c r="B123" s="4" t="s">
        <v>232</v>
      </c>
      <c r="C123" s="4"/>
      <c r="D123" s="9">
        <v>0</v>
      </c>
      <c r="E123" s="9">
        <v>0</v>
      </c>
    </row>
    <row r="124" spans="1:7" x14ac:dyDescent="0.2">
      <c r="A124" s="2" t="s">
        <v>233</v>
      </c>
      <c r="B124" s="4" t="s">
        <v>234</v>
      </c>
      <c r="C124" s="4"/>
      <c r="D124" s="8">
        <v>0</v>
      </c>
      <c r="E124" s="8">
        <v>0</v>
      </c>
    </row>
    <row r="125" spans="1:7" x14ac:dyDescent="0.2">
      <c r="A125" s="3" t="s">
        <v>235</v>
      </c>
      <c r="B125" s="4" t="s">
        <v>236</v>
      </c>
      <c r="C125" s="4"/>
      <c r="D125" s="9">
        <v>0</v>
      </c>
      <c r="E125" s="9">
        <v>0</v>
      </c>
    </row>
    <row r="126" spans="1:7" x14ac:dyDescent="0.2">
      <c r="A126" s="3" t="s">
        <v>237</v>
      </c>
      <c r="B126" s="4" t="s">
        <v>238</v>
      </c>
      <c r="C126" s="4"/>
      <c r="D126" s="9">
        <v>0</v>
      </c>
      <c r="E126" s="9">
        <v>0</v>
      </c>
    </row>
    <row r="127" spans="1:7" x14ac:dyDescent="0.2">
      <c r="A127" s="2" t="s">
        <v>239</v>
      </c>
      <c r="B127" s="4" t="s">
        <v>240</v>
      </c>
      <c r="C127" s="4"/>
      <c r="D127" s="8">
        <f>+D75+D105</f>
        <v>131294249528</v>
      </c>
      <c r="E127" s="8">
        <f>+E75+E105</f>
        <v>78393662786</v>
      </c>
    </row>
    <row r="128" spans="1:7" x14ac:dyDescent="0.2">
      <c r="D128" s="6">
        <f>+D73-D127</f>
        <v>0</v>
      </c>
      <c r="E128" s="6">
        <f>+E73-E127</f>
        <v>0</v>
      </c>
    </row>
  </sheetData>
  <mergeCells count="5">
    <mergeCell ref="A1:B1"/>
    <mergeCell ref="A2:B2"/>
    <mergeCell ref="A3:B3"/>
    <mergeCell ref="C4:D4"/>
    <mergeCell ref="A5:D5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F40" sqref="F40"/>
    </sheetView>
  </sheetViews>
  <sheetFormatPr defaultRowHeight="12" x14ac:dyDescent="0.2"/>
  <cols>
    <col min="1" max="1" width="44.5703125" customWidth="1"/>
    <col min="2" max="2" width="6.85546875" bestFit="1" customWidth="1"/>
    <col min="3" max="3" width="6.42578125" bestFit="1" customWidth="1"/>
    <col min="4" max="4" width="17" style="6" bestFit="1" customWidth="1"/>
    <col min="5" max="5" width="14.5703125" style="6" bestFit="1" customWidth="1"/>
    <col min="6" max="7" width="14.85546875" bestFit="1" customWidth="1"/>
    <col min="8" max="8" width="12.85546875" bestFit="1" customWidth="1"/>
  </cols>
  <sheetData>
    <row r="1" spans="1:7" x14ac:dyDescent="0.2">
      <c r="A1" s="55" t="s">
        <v>0</v>
      </c>
      <c r="B1" s="56"/>
      <c r="D1" s="45"/>
      <c r="E1" t="s">
        <v>1</v>
      </c>
    </row>
    <row r="2" spans="1:7" x14ac:dyDescent="0.2">
      <c r="A2" s="56" t="s">
        <v>2</v>
      </c>
      <c r="B2" s="56"/>
      <c r="D2" s="45"/>
      <c r="E2" t="s">
        <v>3</v>
      </c>
    </row>
    <row r="3" spans="1:7" x14ac:dyDescent="0.2">
      <c r="A3" s="56" t="s">
        <v>4</v>
      </c>
      <c r="B3" s="56"/>
      <c r="D3" s="45"/>
      <c r="E3"/>
    </row>
    <row r="4" spans="1:7" x14ac:dyDescent="0.2">
      <c r="D4" s="45"/>
      <c r="E4" s="56" t="s">
        <v>5</v>
      </c>
      <c r="F4" s="56"/>
    </row>
    <row r="5" spans="1:7" x14ac:dyDescent="0.2">
      <c r="A5" s="57" t="s">
        <v>294</v>
      </c>
      <c r="B5" s="56"/>
      <c r="C5" s="56"/>
      <c r="D5" s="56"/>
      <c r="E5" s="56"/>
      <c r="F5" s="56"/>
    </row>
    <row r="8" spans="1:7" x14ac:dyDescent="0.2">
      <c r="A8" s="58" t="s">
        <v>7</v>
      </c>
      <c r="B8" s="61" t="s">
        <v>243</v>
      </c>
      <c r="C8" s="61" t="s">
        <v>242</v>
      </c>
      <c r="D8" s="59" t="s">
        <v>356</v>
      </c>
      <c r="E8" s="59"/>
      <c r="F8" s="60" t="s">
        <v>245</v>
      </c>
      <c r="G8" s="60"/>
    </row>
    <row r="9" spans="1:7" ht="21" customHeight="1" x14ac:dyDescent="0.2">
      <c r="A9" s="58"/>
      <c r="B9" s="61"/>
      <c r="C9" s="61"/>
      <c r="D9" s="11" t="s">
        <v>246</v>
      </c>
      <c r="E9" s="11" t="s">
        <v>247</v>
      </c>
      <c r="F9" s="10" t="s">
        <v>246</v>
      </c>
      <c r="G9" s="10" t="s">
        <v>247</v>
      </c>
    </row>
    <row r="10" spans="1:7" x14ac:dyDescent="0.2">
      <c r="A10" s="58"/>
      <c r="B10" s="61"/>
      <c r="C10" s="61"/>
      <c r="D10" s="46" t="s">
        <v>241</v>
      </c>
      <c r="E10" s="16" t="s">
        <v>241</v>
      </c>
      <c r="F10" s="17" t="s">
        <v>241</v>
      </c>
      <c r="G10" s="17" t="s">
        <v>241</v>
      </c>
    </row>
    <row r="11" spans="1:7" ht="13.5" x14ac:dyDescent="0.2">
      <c r="A11" s="12" t="s">
        <v>250</v>
      </c>
      <c r="B11" s="13" t="s">
        <v>248</v>
      </c>
      <c r="C11" s="13"/>
      <c r="D11" s="19">
        <v>34509952130</v>
      </c>
      <c r="E11" s="20">
        <v>25659613309</v>
      </c>
      <c r="F11" s="19">
        <v>77376395153</v>
      </c>
      <c r="G11" s="21">
        <v>63798871815</v>
      </c>
    </row>
    <row r="12" spans="1:7" ht="13.5" x14ac:dyDescent="0.2">
      <c r="A12" s="12" t="s">
        <v>251</v>
      </c>
      <c r="B12" s="13" t="s">
        <v>249</v>
      </c>
      <c r="C12" s="13"/>
      <c r="D12" s="22">
        <v>4184938132</v>
      </c>
      <c r="E12" s="23">
        <v>4276697318</v>
      </c>
      <c r="F12" s="22">
        <v>9919174869</v>
      </c>
      <c r="G12" s="24">
        <v>13810521550</v>
      </c>
    </row>
    <row r="13" spans="1:7" ht="13.5" x14ac:dyDescent="0.2">
      <c r="A13" s="15" t="s">
        <v>252</v>
      </c>
      <c r="B13" s="13" t="s">
        <v>253</v>
      </c>
      <c r="C13" s="13"/>
      <c r="D13" s="19">
        <f>D11-D12</f>
        <v>30325013998</v>
      </c>
      <c r="E13" s="20">
        <f>E11-E12</f>
        <v>21382915991</v>
      </c>
      <c r="F13" s="19">
        <f>F11-F12</f>
        <v>67457220284</v>
      </c>
      <c r="G13" s="19">
        <f>G11-G12</f>
        <v>49988350265</v>
      </c>
    </row>
    <row r="14" spans="1:7" ht="13.5" x14ac:dyDescent="0.2">
      <c r="A14" s="12" t="s">
        <v>254</v>
      </c>
      <c r="B14" s="13" t="s">
        <v>255</v>
      </c>
      <c r="C14" s="13"/>
      <c r="D14" s="19">
        <v>20148186033</v>
      </c>
      <c r="E14" s="20">
        <v>14673858732</v>
      </c>
      <c r="F14" s="19">
        <v>44951305078</v>
      </c>
      <c r="G14" s="21">
        <v>33804018015</v>
      </c>
    </row>
    <row r="15" spans="1:7" ht="13.5" x14ac:dyDescent="0.2">
      <c r="A15" s="15" t="s">
        <v>256</v>
      </c>
      <c r="B15" s="13" t="s">
        <v>257</v>
      </c>
      <c r="C15" s="13"/>
      <c r="D15" s="19">
        <f>D13-D14</f>
        <v>10176827965</v>
      </c>
      <c r="E15" s="20">
        <f>E13-E14</f>
        <v>6709057259</v>
      </c>
      <c r="F15" s="19">
        <f>F13-F14</f>
        <v>22505915206</v>
      </c>
      <c r="G15" s="19">
        <f>G13-G14</f>
        <v>16184332250</v>
      </c>
    </row>
    <row r="16" spans="1:7" ht="13.5" x14ac:dyDescent="0.2">
      <c r="A16" s="12" t="s">
        <v>258</v>
      </c>
      <c r="B16" s="13" t="s">
        <v>259</v>
      </c>
      <c r="C16" s="13"/>
      <c r="D16" s="22">
        <v>55763592</v>
      </c>
      <c r="E16" s="23">
        <v>3573312</v>
      </c>
      <c r="F16" s="22">
        <v>91316693</v>
      </c>
      <c r="G16" s="24">
        <v>7349367</v>
      </c>
    </row>
    <row r="17" spans="1:8" ht="13.5" x14ac:dyDescent="0.2">
      <c r="A17" s="12" t="s">
        <v>260</v>
      </c>
      <c r="B17" s="13" t="s">
        <v>261</v>
      </c>
      <c r="C17" s="13"/>
      <c r="D17" s="22">
        <v>1671465294</v>
      </c>
      <c r="E17" s="22">
        <v>1439016979</v>
      </c>
      <c r="F17" s="22">
        <v>4519583351</v>
      </c>
      <c r="G17" s="22">
        <v>4358208882</v>
      </c>
      <c r="H17" s="54"/>
    </row>
    <row r="18" spans="1:8" ht="13.5" x14ac:dyDescent="0.2">
      <c r="A18" s="12" t="s">
        <v>262</v>
      </c>
      <c r="B18" s="13" t="s">
        <v>263</v>
      </c>
      <c r="C18" s="13"/>
      <c r="D18" s="25">
        <v>872914871</v>
      </c>
      <c r="E18" s="25">
        <v>916847453</v>
      </c>
      <c r="F18" s="25">
        <v>2566419801</v>
      </c>
      <c r="G18" s="26">
        <v>2780330601</v>
      </c>
      <c r="H18" s="54"/>
    </row>
    <row r="19" spans="1:8" x14ac:dyDescent="0.2">
      <c r="A19" s="12" t="s">
        <v>264</v>
      </c>
      <c r="B19" s="13" t="s">
        <v>265</v>
      </c>
      <c r="C19" s="13"/>
      <c r="D19" s="14"/>
      <c r="E19" s="14"/>
      <c r="F19" s="14"/>
      <c r="G19" s="15"/>
    </row>
    <row r="20" spans="1:8" ht="13.5" x14ac:dyDescent="0.2">
      <c r="A20" s="12" t="s">
        <v>266</v>
      </c>
      <c r="B20" s="13" t="s">
        <v>267</v>
      </c>
      <c r="C20" s="13"/>
      <c r="D20" s="22">
        <v>5118474178</v>
      </c>
      <c r="E20" s="23">
        <v>3220002734</v>
      </c>
      <c r="F20" s="22">
        <v>11975742221</v>
      </c>
      <c r="G20" s="24">
        <v>7719089463</v>
      </c>
    </row>
    <row r="21" spans="1:8" ht="13.5" x14ac:dyDescent="0.2">
      <c r="A21" s="12" t="s">
        <v>268</v>
      </c>
      <c r="B21" s="13" t="s">
        <v>269</v>
      </c>
      <c r="C21" s="13"/>
      <c r="D21" s="22">
        <v>1464422604</v>
      </c>
      <c r="E21" s="23">
        <v>1339526821</v>
      </c>
      <c r="F21" s="22">
        <v>4058395260</v>
      </c>
      <c r="G21" s="24">
        <v>3985293064</v>
      </c>
    </row>
    <row r="22" spans="1:8" ht="13.5" x14ac:dyDescent="0.2">
      <c r="A22" s="15" t="s">
        <v>270</v>
      </c>
      <c r="B22" s="13" t="s">
        <v>271</v>
      </c>
      <c r="C22" s="13"/>
      <c r="D22" s="19">
        <f>D15+D16-D17-D20-D21</f>
        <v>1978229481</v>
      </c>
      <c r="E22" s="20">
        <f>E15+E16-E17-E20-E21</f>
        <v>714084037</v>
      </c>
      <c r="F22" s="19">
        <f>F15+F16-F17-F20-F21</f>
        <v>2043511067</v>
      </c>
      <c r="G22" s="19">
        <f>G15+G16-G17-G20-G21</f>
        <v>129090208</v>
      </c>
    </row>
    <row r="23" spans="1:8" ht="13.5" x14ac:dyDescent="0.2">
      <c r="A23" s="12" t="s">
        <v>272</v>
      </c>
      <c r="B23" s="13" t="s">
        <v>273</v>
      </c>
      <c r="C23" s="13"/>
      <c r="D23" s="22">
        <v>0</v>
      </c>
      <c r="E23" s="23">
        <v>86205170</v>
      </c>
      <c r="F23" s="22">
        <v>56263455</v>
      </c>
      <c r="G23" s="24">
        <v>1764059073</v>
      </c>
    </row>
    <row r="24" spans="1:8" ht="13.5" x14ac:dyDescent="0.2">
      <c r="A24" s="12" t="s">
        <v>274</v>
      </c>
      <c r="B24" s="13" t="s">
        <v>275</v>
      </c>
      <c r="C24" s="13"/>
      <c r="D24" s="22">
        <v>180142805</v>
      </c>
      <c r="E24" s="23">
        <v>81698331</v>
      </c>
      <c r="F24" s="22">
        <v>230064738</v>
      </c>
      <c r="G24" s="24">
        <v>902342231</v>
      </c>
    </row>
    <row r="25" spans="1:8" ht="13.5" x14ac:dyDescent="0.2">
      <c r="A25" s="15" t="s">
        <v>276</v>
      </c>
      <c r="B25" s="13" t="s">
        <v>277</v>
      </c>
      <c r="C25" s="13"/>
      <c r="D25" s="19">
        <f>D23-D24</f>
        <v>-180142805</v>
      </c>
      <c r="E25" s="20">
        <f>E23-E24</f>
        <v>4506839</v>
      </c>
      <c r="F25" s="19">
        <f>F23-F24</f>
        <v>-173801283</v>
      </c>
      <c r="G25" s="19">
        <f>G23-G24</f>
        <v>861716842</v>
      </c>
    </row>
    <row r="26" spans="1:8" ht="12.75" customHeight="1" x14ac:dyDescent="0.2">
      <c r="A26" s="15" t="s">
        <v>278</v>
      </c>
      <c r="B26" s="13" t="s">
        <v>279</v>
      </c>
      <c r="C26" s="13"/>
      <c r="D26" s="19">
        <f>D25+D22</f>
        <v>1798086676</v>
      </c>
      <c r="E26" s="20">
        <f>E25+E22</f>
        <v>718590876</v>
      </c>
      <c r="F26" s="19">
        <f>F25+F22</f>
        <v>1869709784</v>
      </c>
      <c r="G26" s="19">
        <f>G25+G22</f>
        <v>990807050</v>
      </c>
    </row>
    <row r="27" spans="1:8" ht="13.5" x14ac:dyDescent="0.2">
      <c r="A27" s="12" t="s">
        <v>280</v>
      </c>
      <c r="B27" s="13" t="s">
        <v>281</v>
      </c>
      <c r="C27" s="13"/>
      <c r="D27" s="22"/>
      <c r="E27" s="23"/>
      <c r="F27" s="22">
        <v>24309008</v>
      </c>
      <c r="G27" s="24">
        <v>73784937</v>
      </c>
    </row>
    <row r="28" spans="1:8" ht="13.5" x14ac:dyDescent="0.2">
      <c r="A28" s="12" t="s">
        <v>282</v>
      </c>
      <c r="B28" s="13" t="s">
        <v>283</v>
      </c>
      <c r="C28" s="13"/>
      <c r="D28" s="22"/>
      <c r="E28" s="23"/>
      <c r="F28" s="22"/>
      <c r="G28" s="24"/>
    </row>
    <row r="29" spans="1:8" ht="13.5" x14ac:dyDescent="0.2">
      <c r="A29" s="15" t="s">
        <v>284</v>
      </c>
      <c r="B29" s="13" t="s">
        <v>285</v>
      </c>
      <c r="C29" s="13"/>
      <c r="D29" s="19">
        <f>+D26-D27-D28</f>
        <v>1798086676</v>
      </c>
      <c r="E29" s="19">
        <f>+E26-E27-E28</f>
        <v>718590876</v>
      </c>
      <c r="F29" s="19">
        <f>+F26-F27-F28</f>
        <v>1845400776</v>
      </c>
      <c r="G29" s="19">
        <f>+G26-G27-G28</f>
        <v>917022113</v>
      </c>
    </row>
    <row r="30" spans="1:8" ht="13.5" x14ac:dyDescent="0.2">
      <c r="A30" s="12" t="s">
        <v>286</v>
      </c>
      <c r="B30" s="13" t="s">
        <v>287</v>
      </c>
      <c r="C30" s="13"/>
      <c r="D30" s="47">
        <v>0</v>
      </c>
      <c r="E30" s="27">
        <v>0</v>
      </c>
      <c r="F30" s="19">
        <v>0</v>
      </c>
      <c r="G30" s="28">
        <v>0</v>
      </c>
    </row>
    <row r="31" spans="1:8" x14ac:dyDescent="0.2">
      <c r="A31" s="12" t="s">
        <v>288</v>
      </c>
      <c r="B31" s="13" t="s">
        <v>289</v>
      </c>
      <c r="C31" s="13"/>
      <c r="D31" s="14"/>
      <c r="E31" s="14"/>
      <c r="F31" s="44"/>
      <c r="G31" s="14"/>
    </row>
    <row r="32" spans="1:8" x14ac:dyDescent="0.2">
      <c r="A32" s="12" t="s">
        <v>290</v>
      </c>
      <c r="B32" s="13" t="s">
        <v>291</v>
      </c>
      <c r="C32" s="13"/>
      <c r="D32" s="14"/>
      <c r="E32" s="14"/>
      <c r="F32" s="44"/>
      <c r="G32" s="14"/>
    </row>
    <row r="33" spans="1:7" x14ac:dyDescent="0.2">
      <c r="A33" s="12" t="s">
        <v>292</v>
      </c>
      <c r="B33" s="13" t="s">
        <v>293</v>
      </c>
      <c r="C33" s="13"/>
      <c r="D33" s="14"/>
      <c r="E33" s="14"/>
      <c r="F33" s="14"/>
      <c r="G33" s="14"/>
    </row>
  </sheetData>
  <mergeCells count="10">
    <mergeCell ref="A8:A10"/>
    <mergeCell ref="A1:B1"/>
    <mergeCell ref="A2:B2"/>
    <mergeCell ref="A3:B3"/>
    <mergeCell ref="E4:F4"/>
    <mergeCell ref="A5:F5"/>
    <mergeCell ref="D8:E8"/>
    <mergeCell ref="F8:G8"/>
    <mergeCell ref="B8:B10"/>
    <mergeCell ref="C8:C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B18" sqref="B18"/>
    </sheetView>
  </sheetViews>
  <sheetFormatPr defaultRowHeight="12" x14ac:dyDescent="0.2"/>
  <cols>
    <col min="1" max="1" width="50" style="30" customWidth="1"/>
    <col min="2" max="2" width="6.85546875" style="30" bestFit="1" customWidth="1"/>
    <col min="3" max="3" width="6.42578125" style="30" customWidth="1"/>
    <col min="4" max="4" width="15.28515625" style="49" bestFit="1" customWidth="1"/>
    <col min="5" max="5" width="15.28515625" style="30" bestFit="1" customWidth="1"/>
    <col min="6" max="16384" width="9.140625" style="30"/>
  </cols>
  <sheetData>
    <row r="1" spans="1:5" x14ac:dyDescent="0.2">
      <c r="A1" s="62" t="s">
        <v>0</v>
      </c>
      <c r="B1" s="63"/>
      <c r="C1" s="30" t="s">
        <v>1</v>
      </c>
    </row>
    <row r="2" spans="1:5" x14ac:dyDescent="0.2">
      <c r="A2" s="63" t="s">
        <v>2</v>
      </c>
      <c r="B2" s="63"/>
      <c r="C2" s="30" t="s">
        <v>3</v>
      </c>
    </row>
    <row r="3" spans="1:5" x14ac:dyDescent="0.2">
      <c r="A3" s="63" t="s">
        <v>4</v>
      </c>
      <c r="B3" s="63"/>
    </row>
    <row r="4" spans="1:5" x14ac:dyDescent="0.2">
      <c r="C4" s="63" t="s">
        <v>5</v>
      </c>
      <c r="D4" s="63"/>
    </row>
    <row r="5" spans="1:5" ht="20.100000000000001" customHeight="1" x14ac:dyDescent="0.2">
      <c r="A5" s="64" t="s">
        <v>295</v>
      </c>
      <c r="B5" s="63"/>
      <c r="C5" s="63"/>
      <c r="D5" s="63"/>
    </row>
    <row r="8" spans="1:5" ht="24" x14ac:dyDescent="0.2">
      <c r="A8" s="31" t="s">
        <v>7</v>
      </c>
      <c r="B8" s="32" t="s">
        <v>243</v>
      </c>
      <c r="C8" s="32" t="s">
        <v>242</v>
      </c>
      <c r="D8" s="50" t="s">
        <v>246</v>
      </c>
      <c r="E8" s="31" t="s">
        <v>247</v>
      </c>
    </row>
    <row r="9" spans="1:5" x14ac:dyDescent="0.2">
      <c r="A9" s="33" t="s">
        <v>296</v>
      </c>
      <c r="B9" s="34"/>
      <c r="C9" s="38"/>
      <c r="D9" s="51" t="s">
        <v>11</v>
      </c>
      <c r="E9" s="40" t="s">
        <v>11</v>
      </c>
    </row>
    <row r="10" spans="1:5" ht="13.5" x14ac:dyDescent="0.2">
      <c r="A10" s="29" t="s">
        <v>297</v>
      </c>
      <c r="B10" s="35" t="s">
        <v>248</v>
      </c>
      <c r="C10" s="39"/>
      <c r="D10" s="41">
        <v>1869709784</v>
      </c>
      <c r="E10" s="41">
        <v>990807050</v>
      </c>
    </row>
    <row r="11" spans="1:5" ht="13.5" x14ac:dyDescent="0.2">
      <c r="A11" s="36" t="s">
        <v>298</v>
      </c>
      <c r="B11" s="35"/>
      <c r="C11" s="39"/>
      <c r="D11" s="51" t="s">
        <v>11</v>
      </c>
      <c r="E11" s="41"/>
    </row>
    <row r="12" spans="1:5" ht="13.5" x14ac:dyDescent="0.2">
      <c r="A12" s="29" t="s">
        <v>299</v>
      </c>
      <c r="B12" s="35" t="s">
        <v>249</v>
      </c>
      <c r="C12" s="39"/>
      <c r="D12" s="27">
        <v>3152849648</v>
      </c>
      <c r="E12" s="27">
        <v>2856752546</v>
      </c>
    </row>
    <row r="13" spans="1:5" ht="13.5" x14ac:dyDescent="0.2">
      <c r="A13" s="29" t="s">
        <v>300</v>
      </c>
      <c r="B13" s="35" t="s">
        <v>301</v>
      </c>
      <c r="C13" s="39"/>
      <c r="D13" s="27">
        <v>0</v>
      </c>
      <c r="E13" s="27">
        <v>-12202827</v>
      </c>
    </row>
    <row r="14" spans="1:5" ht="13.5" x14ac:dyDescent="0.2">
      <c r="A14" s="29" t="s">
        <v>302</v>
      </c>
      <c r="B14" s="35" t="s">
        <v>303</v>
      </c>
      <c r="C14" s="39"/>
      <c r="D14" s="27">
        <v>0</v>
      </c>
      <c r="E14" s="27">
        <v>0</v>
      </c>
    </row>
    <row r="15" spans="1:5" ht="13.5" x14ac:dyDescent="0.2">
      <c r="A15" s="29" t="s">
        <v>304</v>
      </c>
      <c r="B15" s="35" t="s">
        <v>305</v>
      </c>
      <c r="C15" s="39"/>
      <c r="D15" s="27">
        <v>4990659999</v>
      </c>
      <c r="E15" s="27">
        <v>-7349367</v>
      </c>
    </row>
    <row r="16" spans="1:5" ht="13.5" x14ac:dyDescent="0.2">
      <c r="A16" s="29" t="s">
        <v>306</v>
      </c>
      <c r="B16" s="35" t="s">
        <v>307</v>
      </c>
      <c r="C16" s="39"/>
      <c r="D16" s="27">
        <v>2566419801</v>
      </c>
      <c r="E16" s="27">
        <v>2780330601</v>
      </c>
    </row>
    <row r="17" spans="1:5" ht="13.5" x14ac:dyDescent="0.2">
      <c r="A17" s="29" t="s">
        <v>308</v>
      </c>
      <c r="B17" s="35" t="s">
        <v>309</v>
      </c>
      <c r="C17" s="39"/>
      <c r="D17" s="52">
        <v>0</v>
      </c>
      <c r="E17" s="27">
        <v>0</v>
      </c>
    </row>
    <row r="18" spans="1:5" ht="13.5" x14ac:dyDescent="0.2">
      <c r="A18" s="36" t="s">
        <v>310</v>
      </c>
      <c r="B18" s="35" t="s">
        <v>311</v>
      </c>
      <c r="C18" s="39"/>
      <c r="D18" s="41">
        <f>SUM(D10:D17)</f>
        <v>12579639232</v>
      </c>
      <c r="E18" s="41">
        <f>SUM(E10:E17)</f>
        <v>6608338003</v>
      </c>
    </row>
    <row r="19" spans="1:5" ht="13.5" x14ac:dyDescent="0.2">
      <c r="A19" s="29" t="s">
        <v>312</v>
      </c>
      <c r="B19" s="35" t="s">
        <v>313</v>
      </c>
      <c r="C19" s="39"/>
      <c r="D19" s="27">
        <v>-3784777931</v>
      </c>
      <c r="E19" s="27">
        <v>-642347167</v>
      </c>
    </row>
    <row r="20" spans="1:5" ht="13.5" x14ac:dyDescent="0.2">
      <c r="A20" s="29" t="s">
        <v>314</v>
      </c>
      <c r="B20" s="35" t="s">
        <v>253</v>
      </c>
      <c r="C20" s="39"/>
      <c r="D20" s="27">
        <v>-7166381580</v>
      </c>
      <c r="E20" s="27">
        <v>4456525428</v>
      </c>
    </row>
    <row r="21" spans="1:5" ht="13.5" x14ac:dyDescent="0.2">
      <c r="A21" s="29" t="s">
        <v>315</v>
      </c>
      <c r="B21" s="35" t="s">
        <v>255</v>
      </c>
      <c r="C21" s="39"/>
      <c r="D21" s="27">
        <v>-2180607619</v>
      </c>
      <c r="E21" s="27">
        <v>-3153057252</v>
      </c>
    </row>
    <row r="22" spans="1:5" ht="13.5" x14ac:dyDescent="0.2">
      <c r="A22" s="29" t="s">
        <v>316</v>
      </c>
      <c r="B22" s="35" t="s">
        <v>317</v>
      </c>
      <c r="C22" s="39"/>
      <c r="D22" s="27">
        <v>-320698507</v>
      </c>
      <c r="E22" s="27">
        <v>-441683600</v>
      </c>
    </row>
    <row r="23" spans="1:5" ht="13.5" x14ac:dyDescent="0.2">
      <c r="A23" s="29" t="s">
        <v>318</v>
      </c>
      <c r="B23" s="35" t="s">
        <v>319</v>
      </c>
      <c r="C23" s="39"/>
      <c r="D23" s="27">
        <v>0</v>
      </c>
      <c r="E23" s="27">
        <v>-916847453</v>
      </c>
    </row>
    <row r="24" spans="1:5" ht="13.5" x14ac:dyDescent="0.2">
      <c r="A24" s="29" t="s">
        <v>320</v>
      </c>
      <c r="B24" s="35" t="s">
        <v>321</v>
      </c>
      <c r="C24" s="39"/>
      <c r="D24" s="27">
        <v>-2637006928</v>
      </c>
      <c r="E24" s="27">
        <v>-1863483148</v>
      </c>
    </row>
    <row r="25" spans="1:5" ht="13.5" x14ac:dyDescent="0.2">
      <c r="A25" s="29" t="s">
        <v>322</v>
      </c>
      <c r="B25" s="35" t="s">
        <v>323</v>
      </c>
      <c r="C25" s="39"/>
      <c r="D25" s="27">
        <v>-264147874</v>
      </c>
      <c r="E25" s="27">
        <v>-600000000</v>
      </c>
    </row>
    <row r="26" spans="1:5" ht="13.5" x14ac:dyDescent="0.2">
      <c r="A26" s="29" t="s">
        <v>324</v>
      </c>
      <c r="B26" s="35" t="s">
        <v>325</v>
      </c>
      <c r="C26" s="39"/>
      <c r="D26" s="27">
        <v>18000000</v>
      </c>
      <c r="E26" s="27">
        <v>0</v>
      </c>
    </row>
    <row r="27" spans="1:5" ht="13.5" x14ac:dyDescent="0.2">
      <c r="A27" s="29" t="s">
        <v>326</v>
      </c>
      <c r="B27" s="35" t="s">
        <v>327</v>
      </c>
      <c r="C27" s="39"/>
      <c r="D27" s="27">
        <v>0</v>
      </c>
      <c r="E27" s="27">
        <v>0</v>
      </c>
    </row>
    <row r="28" spans="1:5" ht="13.5" x14ac:dyDescent="0.2">
      <c r="A28" s="36" t="s">
        <v>328</v>
      </c>
      <c r="B28" s="35" t="s">
        <v>257</v>
      </c>
      <c r="C28" s="39"/>
      <c r="D28" s="41">
        <f>SUM(D18:D27)</f>
        <v>-3755981207</v>
      </c>
      <c r="E28" s="41">
        <f>SUM(E18:E27)</f>
        <v>3447444811</v>
      </c>
    </row>
    <row r="29" spans="1:5" ht="14.25" x14ac:dyDescent="0.2">
      <c r="A29" s="36" t="s">
        <v>329</v>
      </c>
      <c r="B29" s="35"/>
      <c r="C29" s="39"/>
      <c r="D29" s="51" t="s">
        <v>11</v>
      </c>
      <c r="E29" s="42"/>
    </row>
    <row r="30" spans="1:5" ht="13.5" x14ac:dyDescent="0.2">
      <c r="A30" s="29" t="s">
        <v>330</v>
      </c>
      <c r="B30" s="35" t="s">
        <v>259</v>
      </c>
      <c r="C30" s="39"/>
      <c r="D30" s="27">
        <v>-37776297208</v>
      </c>
      <c r="E30" s="27">
        <v>-2238970364</v>
      </c>
    </row>
    <row r="31" spans="1:5" ht="13.5" x14ac:dyDescent="0.2">
      <c r="A31" s="29" t="s">
        <v>331</v>
      </c>
      <c r="B31" s="35" t="s">
        <v>261</v>
      </c>
      <c r="C31" s="39"/>
      <c r="D31" s="27">
        <v>60000000</v>
      </c>
      <c r="E31" s="27">
        <v>16000000</v>
      </c>
    </row>
    <row r="32" spans="1:5" ht="13.5" x14ac:dyDescent="0.2">
      <c r="A32" s="29" t="s">
        <v>332</v>
      </c>
      <c r="B32" s="35" t="s">
        <v>263</v>
      </c>
      <c r="C32" s="39"/>
      <c r="D32" s="27">
        <v>0</v>
      </c>
      <c r="E32" s="27">
        <v>0</v>
      </c>
    </row>
    <row r="33" spans="1:5" ht="13.5" x14ac:dyDescent="0.2">
      <c r="A33" s="29" t="s">
        <v>333</v>
      </c>
      <c r="B33" s="35" t="s">
        <v>334</v>
      </c>
      <c r="C33" s="39"/>
      <c r="D33" s="27">
        <v>0</v>
      </c>
      <c r="E33" s="27">
        <v>0</v>
      </c>
    </row>
    <row r="34" spans="1:5" ht="13.5" x14ac:dyDescent="0.2">
      <c r="A34" s="29" t="s">
        <v>335</v>
      </c>
      <c r="B34" s="35" t="s">
        <v>267</v>
      </c>
      <c r="C34" s="39"/>
      <c r="D34" s="27">
        <v>0</v>
      </c>
      <c r="E34" s="27">
        <v>0</v>
      </c>
    </row>
    <row r="35" spans="1:5" ht="13.5" x14ac:dyDescent="0.2">
      <c r="A35" s="29" t="s">
        <v>336</v>
      </c>
      <c r="B35" s="35" t="s">
        <v>269</v>
      </c>
      <c r="C35" s="39"/>
      <c r="D35" s="27">
        <v>0</v>
      </c>
      <c r="E35" s="27">
        <v>0</v>
      </c>
    </row>
    <row r="36" spans="1:5" ht="13.5" x14ac:dyDescent="0.2">
      <c r="A36" s="29" t="s">
        <v>337</v>
      </c>
      <c r="B36" s="35" t="s">
        <v>338</v>
      </c>
      <c r="C36" s="39"/>
      <c r="D36" s="27">
        <v>91316693</v>
      </c>
      <c r="E36" s="27">
        <v>7349367</v>
      </c>
    </row>
    <row r="37" spans="1:5" ht="13.5" x14ac:dyDescent="0.2">
      <c r="A37" s="36" t="s">
        <v>339</v>
      </c>
      <c r="B37" s="35" t="s">
        <v>271</v>
      </c>
      <c r="C37" s="39"/>
      <c r="D37" s="41">
        <f>+SUM(D30:D36)</f>
        <v>-37624980515</v>
      </c>
      <c r="E37" s="41">
        <f>+SUM(E30:E36)</f>
        <v>-2215620997</v>
      </c>
    </row>
    <row r="38" spans="1:5" ht="14.25" x14ac:dyDescent="0.2">
      <c r="A38" s="36" t="s">
        <v>340</v>
      </c>
      <c r="B38" s="35"/>
      <c r="C38" s="39"/>
      <c r="D38" s="27" t="s">
        <v>11</v>
      </c>
      <c r="E38" s="42"/>
    </row>
    <row r="39" spans="1:5" ht="13.5" x14ac:dyDescent="0.2">
      <c r="A39" s="29" t="s">
        <v>341</v>
      </c>
      <c r="B39" s="35" t="s">
        <v>273</v>
      </c>
      <c r="C39" s="39"/>
      <c r="D39" s="27">
        <v>23108750000</v>
      </c>
      <c r="E39" s="43">
        <v>0</v>
      </c>
    </row>
    <row r="40" spans="1:5" ht="13.5" x14ac:dyDescent="0.2">
      <c r="A40" s="29" t="s">
        <v>342</v>
      </c>
      <c r="B40" s="35" t="s">
        <v>275</v>
      </c>
      <c r="C40" s="39"/>
      <c r="D40" s="27">
        <v>0</v>
      </c>
      <c r="E40" s="43">
        <v>0</v>
      </c>
    </row>
    <row r="41" spans="1:5" ht="13.5" x14ac:dyDescent="0.2">
      <c r="A41" s="29" t="s">
        <v>343</v>
      </c>
      <c r="B41" s="35" t="s">
        <v>344</v>
      </c>
      <c r="C41" s="39"/>
      <c r="D41" s="27">
        <v>59138232938</v>
      </c>
      <c r="E41" s="27">
        <v>25250364688</v>
      </c>
    </row>
    <row r="42" spans="1:5" ht="13.5" x14ac:dyDescent="0.2">
      <c r="A42" s="29" t="s">
        <v>345</v>
      </c>
      <c r="B42" s="35" t="s">
        <v>346</v>
      </c>
      <c r="C42" s="39"/>
      <c r="D42" s="27">
        <v>-37672194538</v>
      </c>
      <c r="E42" s="27">
        <v>-26256841871</v>
      </c>
    </row>
    <row r="43" spans="1:5" ht="13.5" x14ac:dyDescent="0.2">
      <c r="A43" s="29" t="s">
        <v>347</v>
      </c>
      <c r="B43" s="35" t="s">
        <v>348</v>
      </c>
      <c r="C43" s="39"/>
      <c r="D43" s="27">
        <v>-1009950789</v>
      </c>
      <c r="E43" s="27">
        <v>-905188211</v>
      </c>
    </row>
    <row r="44" spans="1:5" ht="13.5" x14ac:dyDescent="0.2">
      <c r="A44" s="29" t="s">
        <v>349</v>
      </c>
      <c r="B44" s="35" t="s">
        <v>350</v>
      </c>
      <c r="C44" s="39"/>
      <c r="D44" s="27">
        <v>0</v>
      </c>
      <c r="E44" s="27">
        <v>0</v>
      </c>
    </row>
    <row r="45" spans="1:5" ht="13.5" x14ac:dyDescent="0.2">
      <c r="A45" s="36" t="s">
        <v>351</v>
      </c>
      <c r="B45" s="35" t="s">
        <v>277</v>
      </c>
      <c r="C45" s="39"/>
      <c r="D45" s="41">
        <f>SUM(D39:D44)</f>
        <v>43564837611</v>
      </c>
      <c r="E45" s="41">
        <f>SUM(E39:E44)</f>
        <v>-1911665394</v>
      </c>
    </row>
    <row r="46" spans="1:5" ht="13.5" x14ac:dyDescent="0.2">
      <c r="A46" s="36" t="s">
        <v>352</v>
      </c>
      <c r="B46" s="35" t="s">
        <v>279</v>
      </c>
      <c r="C46" s="39"/>
      <c r="D46" s="41">
        <f>D45+D37+D28</f>
        <v>2183875889</v>
      </c>
      <c r="E46" s="41">
        <f>E45+E37+E28</f>
        <v>-679841580</v>
      </c>
    </row>
    <row r="47" spans="1:5" ht="13.5" x14ac:dyDescent="0.2">
      <c r="A47" s="29" t="s">
        <v>353</v>
      </c>
      <c r="B47" s="35" t="s">
        <v>285</v>
      </c>
      <c r="C47" s="39"/>
      <c r="D47" s="41">
        <v>1035593905</v>
      </c>
      <c r="E47" s="41">
        <v>1991942248</v>
      </c>
    </row>
    <row r="48" spans="1:5" ht="13.5" x14ac:dyDescent="0.2">
      <c r="A48" s="29" t="s">
        <v>354</v>
      </c>
      <c r="B48" s="35" t="s">
        <v>287</v>
      </c>
      <c r="C48" s="39"/>
      <c r="D48" s="53">
        <v>0</v>
      </c>
      <c r="E48" s="27"/>
    </row>
    <row r="49" spans="1:5" ht="13.5" x14ac:dyDescent="0.2">
      <c r="A49" s="36" t="s">
        <v>355</v>
      </c>
      <c r="B49" s="35" t="s">
        <v>291</v>
      </c>
      <c r="C49" s="39"/>
      <c r="D49" s="41">
        <f>D46+D47+D48</f>
        <v>3219469794</v>
      </c>
      <c r="E49" s="41">
        <f>E46+E47+E48</f>
        <v>1312100668</v>
      </c>
    </row>
    <row r="50" spans="1:5" ht="13.5" x14ac:dyDescent="0.2">
      <c r="E50" s="18"/>
    </row>
    <row r="51" spans="1:5" ht="13.5" x14ac:dyDescent="0.2">
      <c r="E51" s="37"/>
    </row>
  </sheetData>
  <mergeCells count="5">
    <mergeCell ref="A1:B1"/>
    <mergeCell ref="A2:B2"/>
    <mergeCell ref="A3:B3"/>
    <mergeCell ref="C4:D4"/>
    <mergeCell ref="A5:D5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oO2XopiUz8dGcM621KNigjieMsE=</DigestValue>
    </Reference>
    <Reference URI="#idOfficeObject" Type="http://www.w3.org/2000/09/xmldsig#Object">
      <DigestMethod Algorithm="http://www.w3.org/2000/09/xmldsig#sha1"/>
      <DigestValue>pk7Y4e8EiC3XJyTGwvIOiV48U0Q=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SyyWNlA5h2SBgr79zCSOdb60rFY=</DigestValue>
    </Reference>
  </SignedInfo>
  <SignatureValue>eJe+27j1XHLnAM/qqw6FH6RnI1Q/iy0NhJMyQc1COjobtNkHN+QKS+2z0SF5uz8gWjmTZMI1/+0u
0zKPVNscim8wGHW7kNd1+9W1YiErHzhz7lxJv1jPtDzz4BRfr/XrNtopWcKNtD9V5ncT+Wjn/DsT
lha8asW93e+1n6T0NX4=</SignatureValue>
  <KeyInfo>
    <X509Data>
      <X509Certificate>MIIFvzCCA6egAwIBAgIQVAEGzmS3KT0g1VsY0TluUzANBgkqhkiG9w0BAQUFADBpMQswCQYDVQQG
EwJWTjETMBEGA1UEChMKVk5QVCBHcm91cDEeMBwGA1UECxMVVk5QVC1DQSBUcnVzdCBOZXR3b3Jr
MSUwIwYDVQQDExxWTlBUIENlcnRpZmljYXRpb24gQXV0aG9yaXR5MB4XDTE2MDcxOTAzMTgwMFoX
DTE5MTIxNjA2NTgwOFowgZoxCzAJBgNVBAYTAlZOMRUwEwYDVQQIDAxUaeG7gW4gR2lhbmcxHDAa
BgNVBAcME1Ro4buLIFjDoyBDYWkgTOG6rXkxNjA0BgNVBAMMLUPDlE5HIFRZIEPhu5QgUEjhuqZO
IETGr+G7okMgVEjDmiBZIENBSSBM4bqsWTEeMBwGCgmSJomT8ixkAQEMDk1TVDoxMjAwNTA1NDcy
MIGfMA0GCSqGSIb3DQEBAQUAA4GNADCBiQKBgQCScdYCyKvIR6ACr559Ja/nPcbbiI3kA7oZkdZe
dMRP0heS57I2x3XsJCIRNGJAcHgQ4x6rfLWisJ6I8qPAjdkCSQjQHnYs6GZ2n4Uz6SleK2lUnrON
DsrP62mwieBZorMhq1fo6n3a6VKTqvpOH2sB9+4FGWAS3iBENIP13PQhZwIDAQABo4IBszCCAa8w
cAYIKwYBBQUHAQEEZDBiMDIGCCsGAQUFBzAChiZodHRwOi8vcHViLnZucHQtY2Eudm4vY2VydHMv
dm5wdGNhLmNlcjAsBggrBgEFBQcwAYYgaHR0cDovL29jc3Audm5wdC1jYS52bi9yZXNwb25kZXIw
HQYDVR0OBBYEFH0xURqcsP4p5Irv6vQ8qF1Xy1DwMAwGA1UdEwEB/wQCMAAwHwYDVR0jBBgwFoAU
BmnA1dUCihWNRn3pfOJoClWsaq8waAYDVR0gBGEwXzBdBg4rBgEEAYHtAwEBAwEBATBLMCIGCCsG
AQUFBwICMBYeFABPAEkARAAtAFMAVAAtADEALgAwMCUGCCsGAQUFBwIBFhlodHRwOi8vcHViLnZu
cHQtY2Eudm4vcnBhMDEGA1UdHwQqMCgwJqAkoCKGIGh0dHA6Ly9jcmwudm5wdC1jYS52bi92bnB0
Y2EuY3JsMA4GA1UdDwEB/wQEAwIE8DAgBgNVHSUEGTAXBgorBgEEAYI3CgMMBgkqhkiG9y8BAQUw
HgYDVR0RBBcwFYETaW5mb0BtZWtvdmV0LmNvbS52bjANBgkqhkiG9w0BAQUFAAOCAgEAxBehwVWT
6P7Dy1m9Y3zAqf0amCluRa+4Q674W/wZwPhwYaHHJ9zIEuZcPqkiES4lOI5J2SPqsz2hLnIJtbEf
OXhLIor2dNrlAHmyN63/HI8rGnEp80Lx6lEpkE643Ldv/PlQFkfVveYqsh9dVJhXJ3ZJsmUsxv9e
d4xySZJnnhOKExQAI1ruoo1Dh2Djmrn3WCvoD0i3EWBczWzyqunksrZJNPQqVuJ60I71mJTxqcfT
Hc920mZU1SLTTRsb8C55wxxshy/y0/uBn16Lm2+0VcQmXyRUoAI4lGKOdYfKUtJ6+uS/9T55Od/5
s2dDJCmafjcODC10NFOh9PwZnjioturmZcym2eSAsxfkEa+yaa4NcLryVmHgeEIMdvYZrsZa3PhQ
wp1DiLEvEaJ0mIP4Jo5ONqf0DJrW33qZfxyWsKaFnLeDjzBLvzUVEkXGcT7MshHePisyQ01ahWs+
0RljNKpjOnjDugzPsqcXXti7h7qSFAl900eieepyjeAqywmni+uhyKW30sz8/3hmiSp+NvMewTF6
Cffg11aFTwivJncLALddaA8qADHesNkd7UhWGZlwe2TmxoNfJ3u5BU0wxSn5TqICJUPoS+FKT4mV
NEZJddyW+Kapn7zqUYni5qdMU1tyoQivck6nlKnJq0a/c+UPQ+9GTCwuY7njiHChxDE=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QlU8YmmwKMDRCp5fobeItKSNhh0=</DigestValue>
      </Reference>
      <Reference URI="/xl/worksheets/sheet1.xml?ContentType=application/vnd.openxmlformats-officedocument.spreadsheetml.worksheet+xml">
        <DigestMethod Algorithm="http://www.w3.org/2000/09/xmldsig#sha1"/>
        <DigestValue>uFHVIWDFhQSwr5Em5OoH/LR19Gc=</DigestValue>
      </Reference>
      <Reference URI="/xl/styles.xml?ContentType=application/vnd.openxmlformats-officedocument.spreadsheetml.styles+xml">
        <DigestMethod Algorithm="http://www.w3.org/2000/09/xmldsig#sha1"/>
        <DigestValue>hNd+gWBZzRBG4mvNDuMAkaqTLhk=</DigestValue>
      </Reference>
      <Reference URI="/xl/sharedStrings.xml?ContentType=application/vnd.openxmlformats-officedocument.spreadsheetml.sharedStrings+xml">
        <DigestMethod Algorithm="http://www.w3.org/2000/09/xmldsig#sha1"/>
        <DigestValue>k/IC0JYTw1FPqJvtPZkzP1DplnE=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QlU8YmmwKMDRCp5fobeItKSNhh0=</DigestValue>
      </Reference>
      <Reference URI="/xl/calcChain.xml?ContentType=application/vnd.openxmlformats-officedocument.spreadsheetml.calcChain+xml">
        <DigestMethod Algorithm="http://www.w3.org/2000/09/xmldsig#sha1"/>
        <DigestValue>478e1re3qmi3OakeAyVNuUrwBBw=</DigestValue>
      </Reference>
      <Reference URI="/xl/worksheets/sheet3.xml?ContentType=application/vnd.openxmlformats-officedocument.spreadsheetml.worksheet+xml">
        <DigestMethod Algorithm="http://www.w3.org/2000/09/xmldsig#sha1"/>
        <DigestValue>jHi5iqcociHqFUFZwR9dgLo8OYA=</DigestValue>
      </Reference>
      <Reference URI="/xl/worksheets/sheet2.xml?ContentType=application/vnd.openxmlformats-officedocument.spreadsheetml.worksheet+xml">
        <DigestMethod Algorithm="http://www.w3.org/2000/09/xmldsig#sha1"/>
        <DigestValue>q2FeioyZI5Qk9b3Ux1QeMRp8jaQ=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OvQ2G0yD7tA7fqxkH7Hi/5Nt/P0=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2016-10-25T09:23:57Z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2016-10-25T09:23:57Z</xd:SigningTime>
          <xd:SigningCertificate>
            <xd:Cert>
              <xd:CertDigest>
                <DigestMethod Algorithm="http://www.w3.org/2000/09/xmldsig#sha1"/>
                <DigestValue>2aymsINvVFjcndt5wG6n+/dep48=</DigestValue>
              </xd:CertDigest>
              <xd:IssuerSerial>
                <X509IssuerName>CN=VNPT Certification Authority, OU=VNPT-CA Trust Network, O=VNPT Group, C=VN</X509IssuerName>
                <X509SerialNumber>111660481989420497151791479018026004051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DN - BẢNG CÂN ĐỐI KẾ TOÁN</vt:lpstr>
      <vt:lpstr>KQHDKD</vt:lpstr>
      <vt:lpstr>LCTT GT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HATHU</cp:lastModifiedBy>
  <dcterms:created xsi:type="dcterms:W3CDTF">2016-04-09T04:10:03Z</dcterms:created>
  <dcterms:modified xsi:type="dcterms:W3CDTF">2016-10-25T09:23:57Z</dcterms:modified>
</cp:coreProperties>
</file>