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2b753bac9d854d1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nh1082QN\Desktop\"/>
    </mc:Choice>
  </mc:AlternateContent>
  <bookViews>
    <workbookView xWindow="0" yWindow="0" windowWidth="15360" windowHeight="7680"/>
  </bookViews>
  <sheets>
    <sheet name="can doi ke toan" sheetId="1" r:id="rId1"/>
    <sheet name="KQKD " sheetId="2" r:id="rId2"/>
    <sheet name="LCTT" sheetId="3" r:id="rId3"/>
    <sheet name="TM " sheetId="4" r:id="rId4"/>
    <sheet name="TSCD HH" sheetId="5" r:id="rId5"/>
    <sheet name="TSCD VH" sheetId="6" r:id="rId6"/>
    <sheet name="TSCD TTC" sheetId="7" r:id="rId7"/>
    <sheet name="25 a b c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</externalReferences>
  <definedNames>
    <definedName name="\0">'[1]PNT-QUOT-#3'!#REF!</definedName>
    <definedName name="\z">'[1]COAT&amp;WRAP-QIOT-#3'!#REF!</definedName>
    <definedName name="_1_??">cd</definedName>
    <definedName name="_2_??????1">cd</definedName>
    <definedName name="_2__CT_CB_KD_than_H__Néi">#REF!</definedName>
    <definedName name="_3_??????2">cd</definedName>
    <definedName name="_4_??????3">cd</definedName>
    <definedName name="_5_??????4">cd</definedName>
    <definedName name="_6_??????5">cd</definedName>
    <definedName name="_7_??????6">cd</definedName>
    <definedName name="_GID1">'[2]LKVL-CK-HT-GD1'!$A$4</definedName>
    <definedName name="_hso6">[3]Sheet7!$K$4</definedName>
    <definedName name="_ma1">[4]Xuat152!$G$1:$G$65536</definedName>
    <definedName name="_pc30">[5]GiaVL!$F$14</definedName>
    <definedName name="_pc40">[5]GiaVL!$F$13</definedName>
    <definedName name="_SPL4">[6]SPL4!$C$7:$D$67</definedName>
    <definedName name="_tct3">[7]gVL!$Q$23</definedName>
    <definedName name="_xx1">'[8]3.1.1'!$E$166</definedName>
    <definedName name="_xx12">'[8]3.1.1'!$F$166</definedName>
    <definedName name="_xx2">'[8]3.1.1'!$F$166</definedName>
    <definedName name="_yy1">'[8]3.1.4'!$E$114</definedName>
    <definedName name="_yy2">'[8]3.1.4'!$F$114</definedName>
    <definedName name="_zx1">'[8]2.5.1'!$A$11</definedName>
    <definedName name="A">'[1]PNT-QUOT-#3'!#REF!</definedName>
    <definedName name="AAA">'[9]MTL$-INTER'!#REF!</definedName>
    <definedName name="Asi">[10]Sheet1!$F$9</definedName>
    <definedName name="B">'[1]PNT-QUOT-#3'!#REF!</definedName>
    <definedName name="B_n_tuyÓn_than_Cöa__ng">"tco"</definedName>
    <definedName name="b11_">'[11]Tinh toan noi luc'!$J$35</definedName>
    <definedName name="bd">[12]gvl!$Q$27</definedName>
    <definedName name="bo">[10]Sheet1!$G$28</definedName>
    <definedName name="btai">[12]gvl!$Q$60</definedName>
    <definedName name="btham">[13]gvl!$Q$46</definedName>
    <definedName name="CABLE2">'[14]MTO REV.0'!$A$1:$Q$570</definedName>
    <definedName name="cau">[15]NC!$B$5:$C$56</definedName>
    <definedName name="CCV">[16]Hqkt562!$D$19:$H$23</definedName>
    <definedName name="cd">[12]gvl!$Q$26</definedName>
    <definedName name="cddd1p">'[2]TONG HOP VL-NC'!$C$3</definedName>
    <definedName name="cddd3p">'[2]TONG HOP VL-NC'!$C$2</definedName>
    <definedName name="CLIENT">[17]LEGEND!$D$6</definedName>
    <definedName name="clvc1">[2]chitiet!$D$3</definedName>
    <definedName name="CLVC3">0.1</definedName>
    <definedName name="CN3p">'[2]TONGKE3p '!$X$295</definedName>
    <definedName name="COAT">'[1]PNT-QUOT-#3'!#REF!</definedName>
    <definedName name="Comm">cd</definedName>
    <definedName name="cot">[18]gVL!$Q$64</definedName>
    <definedName name="Cot_thep">[19]Du_lieu!$C$19</definedName>
    <definedName name="cpd">[7]gVL!$Q$20</definedName>
    <definedName name="cpdd">[7]gVL!$Q$21</definedName>
    <definedName name="CPVC1KM">'[2]TH VL, NC, DDHT Thanhphuoc'!$J$19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PSIII">[20]PSIII!$A$5:$D$2000</definedName>
    <definedName name="CTPSIV">[20]PSIV!$A$5:$D$2275</definedName>
    <definedName name="cui">[12]gvl!$Q$50</definedName>
    <definedName name="cv">[12]gvl!$Q$25</definedName>
    <definedName name="cy_retained_earnings">'[21]Income Statement'!$B$33</definedName>
    <definedName name="cy_share_equity">'[21]Shareholders'' Equity'!$H$19</definedName>
    <definedName name="D_Gia">'[22]Don gia'!$A$3:$F$240</definedName>
    <definedName name="da1x2">[23]GiaVL!$F$8</definedName>
    <definedName name="da2x4">[23]GiaVL!$F$7</definedName>
    <definedName name="da4x6">[23]GiaVL!$F$6</definedName>
    <definedName name="data17">[24]DU_LIEU!$E$24</definedName>
    <definedName name="data18">[24]DU_LIEU!$E$25</definedName>
    <definedName name="data20">[24]DU_LIEU!$E$27</definedName>
    <definedName name="data21">[24]DU_LIEU!$E$28</definedName>
    <definedName name="DataFilter">#REF!</definedName>
    <definedName name="DataSort">#REF!</definedName>
    <definedName name="dc">[10]Sheet1!$G$32</definedName>
    <definedName name="dcc">[7]gVL!$Q$50</definedName>
    <definedName name="dcl">[12]gvl!$Q$48</definedName>
    <definedName name="dd0.5x1">[7]gVL!$Q$10</definedName>
    <definedName name="dd1pnc">[2]chitiet!$G$404</definedName>
    <definedName name="dd1pvl">[2]chitiet!$G$383</definedName>
    <definedName name="dd1x2">[25]gVL!$O$10</definedName>
    <definedName name="dd2x4">[7]gVL!$Q$12</definedName>
    <definedName name="dd4x6">[12]gvl!$Q$23</definedName>
    <definedName name="dday">[12]gvl!$Q$59</definedName>
    <definedName name="ddia">[12]gvl!$Q$52</definedName>
    <definedName name="ddien">[7]gVL!$Q$51</definedName>
    <definedName name="DG">'[22]Don gia'!$B$3:$G$195</definedName>
    <definedName name="DGCT_L.SON1">[26]DGCT!$A$8:$J$1532</definedName>
    <definedName name="DGM">[2]DONGIA!$A$453:$F$459</definedName>
    <definedName name="DGNC">[27]A6!$A$3:$G$13</definedName>
    <definedName name="DGTH1">[2]DONGIA!$A$414:$G$452</definedName>
    <definedName name="dgth2">[2]DONGIA!$A$414:$G$439</definedName>
    <definedName name="DGTR">[2]DONGIA!$A$472:$I$521</definedName>
    <definedName name="DGVL1">[2]DONGIA!$A$5:$F$235</definedName>
    <definedName name="DGVT">'[2]DON GIA'!$C$5:$G$137</definedName>
    <definedName name="dh">[12]gvl!$Q$24</definedName>
    <definedName name="dinhdia">[23]GiaVL!$F$58</definedName>
    <definedName name="dmz">[7]gVL!$Q$45</definedName>
    <definedName name="dn">[10]Sheet1!$G$26</definedName>
    <definedName name="dn_">[10]Sheet1!$P$4</definedName>
    <definedName name="dno">[7]gVL!$Q$49</definedName>
    <definedName name="dongia">[2]DG!$A$4:$I$567</definedName>
    <definedName name="dongia1">[2]DG!$A$4:$H$606</definedName>
    <definedName name="Dr">[10]Sheet1!$F$14</definedName>
    <definedName name="duong">[15]NC!$B$5:$D$56</definedName>
    <definedName name="est">[10]Sheet1!$E$25</definedName>
    <definedName name="eu">[10]Sheet1!$C$24</definedName>
    <definedName name="FFF">cd</definedName>
    <definedName name="FIT">cd</definedName>
    <definedName name="FITT2">cd</definedName>
    <definedName name="FITTING2">cd</definedName>
    <definedName name="FLG">cd</definedName>
    <definedName name="FP">'[1]COAT&amp;WRAP-QIOT-#3'!#REF!</definedName>
    <definedName name="fy">[28]Wall!$G$67</definedName>
    <definedName name="gamatc">'[29]DO AM DT'!$AD$84</definedName>
    <definedName name="gd">[12]gvl!$Q$46</definedName>
    <definedName name="GIA_LANGSON">'[30]VL-NC-M'!$B$9:$S$229</definedName>
    <definedName name="giatrixuat">[31]CT!$O$1:$O$65536</definedName>
    <definedName name="GoBack">#REF!</definedName>
    <definedName name="gochong">[23]GiaVL!$F$22</definedName>
    <definedName name="GT">[32]Name!$C$8</definedName>
    <definedName name="gv">[12]gvl!$Q$36</definedName>
    <definedName name="gvt">[33]GVT!$B$7:$H$106</definedName>
    <definedName name="Heä_soá_laép_xaø_H">1.7</definedName>
    <definedName name="Heso1">'[34]HE SO'!$F$15</definedName>
    <definedName name="HQKT_DA">[35]cot_xa!$D$1:$M$65536</definedName>
    <definedName name="HSCT3">0.1</definedName>
    <definedName name="HSDN">2.5</definedName>
    <definedName name="hskk1">[2]chitiet!$D$4</definedName>
    <definedName name="HSNC">[36]Du_lieu!$C$6</definedName>
    <definedName name="IO">'[1]COAT&amp;WRAP-QIOT-#3'!#REF!</definedName>
    <definedName name="JPYVND2">'[37]Gtable(19)'!$C$5</definedName>
    <definedName name="Ka">'[32]Bid Price Schedule'!$J$6</definedName>
    <definedName name="Kc">'[32]Bid Price Schedule'!$N$6</definedName>
    <definedName name="Kd">'[32]Bid Price Schedule'!$P$6</definedName>
    <definedName name="kl">'[32]Bid Price Schedule'!$E$1:$E$65536</definedName>
    <definedName name="kno">[7]gVL!$Q$48</definedName>
    <definedName name="ku">[10]Sheet1!$H$42</definedName>
    <definedName name="L_Adjust">[38]Links!$H$1:$H$65536</definedName>
    <definedName name="L_AJE_Tot">[38]Links!$G$1:$G$65536</definedName>
    <definedName name="L_CY_Beg">[38]Links!$F$1:$F$65536</definedName>
    <definedName name="L_CY_End">[38]Links!$J$1:$J$65536</definedName>
    <definedName name="L_G">[39]Links!$C$1:$C$65536</definedName>
    <definedName name="L_PY_End">[38]Links!$K$1:$K$65536</definedName>
    <definedName name="L_RJE_Tot">[38]Links!$I$1:$I$65536</definedName>
    <definedName name="la">'[32]Bid Price Schedule'!$J$7</definedName>
    <definedName name="Lai_Vay_DT">'[40]DI-ESTI'!$A$8:$R$489</definedName>
    <definedName name="lc">'[32]Bid Price Schedule'!$N$7</definedName>
    <definedName name="LOCATION">[17]LEGEND!$D$7</definedName>
    <definedName name="MAT">'[1]COAT&amp;WRAP-QIOT-#3'!#REF!</definedName>
    <definedName name="matien">[41]SCT!$O$1:$O$65536</definedName>
    <definedName name="matit">[12]gvl!$Q$68</definedName>
    <definedName name="MAY">[42]M!$B$4:$F$53</definedName>
    <definedName name="mc">[43]Mong!$D$1:$M$65536</definedName>
    <definedName name="md">'[32]Bid Price Schedule'!$P$8</definedName>
    <definedName name="MF">'[1]COAT&amp;WRAP-QIOT-#3'!#REF!</definedName>
    <definedName name="MTCHC">[2]TNHCHINH!$K$38</definedName>
    <definedName name="n">'[29]DO AM DT'!$G$102</definedName>
    <definedName name="N1IN">'[2]TONGKE3p '!$U$295</definedName>
    <definedName name="nc">[42]N.C!$B$4:$J$22</definedName>
    <definedName name="NCHC">[2]TNHCHINH!$J$38</definedName>
    <definedName name="nd">[12]gvl!$Q$40</definedName>
    <definedName name="NIG13p">'[2]TONGKE3p '!$T$295</definedName>
    <definedName name="nignc3p">'[2]CHITIET VL-NC'!$G$107</definedName>
    <definedName name="nigvl3p">'[2]CHITIET VL-NC'!$G$99</definedName>
    <definedName name="nlvl1">[2]chitiet!$G$302</definedName>
    <definedName name="nuoc">[44]gvl!$N$38</definedName>
    <definedName name="onhua150">[45]gVL!$N$61</definedName>
    <definedName name="othep50">[45]gVL!$N$60</definedName>
    <definedName name="P">'[1]PNT-QUOT-#3'!#REF!</definedName>
    <definedName name="PEJM">'[1]COAT&amp;WRAP-QIOT-#3'!#REF!</definedName>
    <definedName name="PF">'[1]PNT-QUOT-#3'!#REF!</definedName>
    <definedName name="pham">[46]Phamcap!$A$6:$E$33</definedName>
    <definedName name="phamc">[47]XL4Poppy!$C$9</definedName>
    <definedName name="phamca">[47]XL4Poppy!$A$26</definedName>
    <definedName name="phugia">[5]GiaVL!$F$28</definedName>
    <definedName name="PIP">cd</definedName>
    <definedName name="PIPE2">cd</definedName>
    <definedName name="PM">[48]IBASE!$AH$16:$AV$110</definedName>
    <definedName name="PPP">cd</definedName>
    <definedName name="Print_Area_MI">[40]ESTI.!$A$1:$U$52</definedName>
    <definedName name="priority">'[49]SPL4-TOTAL'!$C$7:$D$67</definedName>
    <definedName name="PROJ">[17]LEGEND!$D$4</definedName>
    <definedName name="PT">cd</definedName>
    <definedName name="PTNC">'[2]DON GIA'!$G$227</definedName>
    <definedName name="ptvt">'[50]ma-pt'!$A$6:$IV$228</definedName>
    <definedName name="py_retained_earnings">'[21]Income Statement'!$C$33</definedName>
    <definedName name="py_share_equity">'[21]Shareholders'' Equity'!$H$14</definedName>
    <definedName name="q">cd</definedName>
    <definedName name="qh">[12]gvl!$Q$51</definedName>
    <definedName name="qlIII">[20]PSIII!$F$1:$G$3</definedName>
    <definedName name="QLIV">[20]PSIV!$F$2076:$G$2078</definedName>
    <definedName name="qq">cd</definedName>
    <definedName name="rate">14000</definedName>
    <definedName name="RT">'[1]COAT&amp;WRAP-QIOT-#3'!#REF!</definedName>
    <definedName name="s">[25]gVL!$O$43</definedName>
    <definedName name="S_Adjust_Data">[38]Lead!$I$1:$I$63</definedName>
    <definedName name="S_AJE_Tot_Data">[38]Lead!$H$1:$H$63</definedName>
    <definedName name="S_CY_Beg_Data">[38]Lead!$F$1:$F$63</definedName>
    <definedName name="S_CY_End_Data">[38]Lead!$K$1:$K$63</definedName>
    <definedName name="S_PY_End_Data">[38]Lead!$M$1:$M$63</definedName>
    <definedName name="S_RJE_Tot_Data">[38]Lead!$J$1:$J$63</definedName>
    <definedName name="sanpham">[51]BANGMA!$A$6:$I$33</definedName>
    <definedName name="SB">[48]IBASE!$AH$7:$AL$14</definedName>
    <definedName name="scr">[52]gVL!$Q$33</definedName>
    <definedName name="sdo">[53]gvl!$N$35</definedName>
    <definedName name="skd">[7]gVL!$Q$37</definedName>
    <definedName name="SORT">#REF!</definedName>
    <definedName name="SORT_AREA">'[40]DI-ESTI'!$A$8:$R$489</definedName>
    <definedName name="SP">'[1]PNT-QUOT-#3'!#REF!</definedName>
    <definedName name="ss">cd</definedName>
    <definedName name="str">[53]gvl!$N$34</definedName>
    <definedName name="T">cd</definedName>
    <definedName name="t12nc3p">'[2]CHITIET VL-NC'!$G$38</definedName>
    <definedName name="t12vl3p">'[2]CHITIET VL-NC'!$G$34</definedName>
    <definedName name="Taikhoan">'[54]Tai khoan'!$A$3:$C$93</definedName>
    <definedName name="TaxTV">10%</definedName>
    <definedName name="TaxXL">5%</definedName>
    <definedName name="tb">'[29]DO AM DT'!$B$100</definedName>
    <definedName name="TB_GM">'[55]Mapping Sheet'!$C$8:$F$2341</definedName>
    <definedName name="tdnc3p">'[2]CHITIET VL-NC'!$G$28</definedName>
    <definedName name="tdvl3p">'[2]CHITIET VL-NC'!$G$23</definedName>
    <definedName name="TextRefCopy39">[56]IFA!$H$3</definedName>
    <definedName name="TG">[32]Name!$C$4</definedName>
    <definedName name="thanhtien1">[57]Xuat152!$M$1:$M$65536</definedName>
    <definedName name="thepbuoc">[23]GiaVL!$F$20</definedName>
    <definedName name="thephinh">[23]GiaVL!$F$18</definedName>
    <definedName name="theptam">[23]GiaVL!$F$19</definedName>
    <definedName name="thinh">[58]gvl!$N$23</definedName>
    <definedName name="THK">'[1]COAT&amp;WRAP-QIOT-#3'!#REF!</definedName>
    <definedName name="thucthanh">'[59]Thuc thanh'!$E$29</definedName>
    <definedName name="TienUSD">[60]Dulieu!$K$1:$K$65536</definedName>
    <definedName name="Tiepdia">[2]Tiepdia!$A:$IV</definedName>
    <definedName name="Tim_lan_xuat_hien">[61]PTDG!$E$19:$E$1524</definedName>
    <definedName name="TkCto">[62]Tong_ke!$Q$5:$R$133</definedName>
    <definedName name="TMDT_THEO_NAM">'[63]DI-ESTI'!$A$8:$R$489</definedName>
    <definedName name="tno">[7]gVL!$Q$47</definedName>
    <definedName name="ton">'[29]DO AM DT'!$AC$84</definedName>
    <definedName name="Tra_GTXLST">[64]DTCT!$C$10:$J$438</definedName>
    <definedName name="tra_vat_lieu1">'[65]tra-vat-lieu'!$G$4:$J$193</definedName>
    <definedName name="tra_VL_1">'[66]tra-vat-lieu'!$A$201:$H$215</definedName>
    <definedName name="TraTH">'[67]dtct cong'!$A$9:$A$649</definedName>
    <definedName name="TTDD">[2]TDTKP!$E$44+[2]TDTKP!$F$44+[2]TDTKP!$G$44</definedName>
    <definedName name="TTK3p">'[2]TONGKE3p '!$C$295</definedName>
    <definedName name="TYT">cd</definedName>
    <definedName name="ui">'[34]HE SO'!$F$15</definedName>
    <definedName name="unitt">cd</definedName>
    <definedName name="usd">[68]SUMMARY!$I$16</definedName>
    <definedName name="ut">cd</definedName>
    <definedName name="VCVBT1">'[2]VCV-BE-TONG'!$G$11</definedName>
    <definedName name="VCVBT2">'[2]VCV-BE-TONG'!$G$17</definedName>
    <definedName name="vdkt">[7]gVL!$Q$55</definedName>
    <definedName name="VL">[42]V.lieu!$B$7:$H$283</definedName>
    <definedName name="VLHC">[2]TNHCHINH!$I$38</definedName>
    <definedName name="WIRE1">5</definedName>
    <definedName name="x4.1.1">'[8]4.1.1'!$G$46</definedName>
    <definedName name="x4.3.21">'[8]4.3.2'!$E$45</definedName>
    <definedName name="x4.3.22">'[8]4.3.2'!$F$45</definedName>
    <definedName name="XCCT">0.5</definedName>
    <definedName name="xfconc3p">'[2]CHITIET VL-NC'!$G$94</definedName>
    <definedName name="xfcovl3p">'[2]CHITIET VL-NC'!$G$90</definedName>
    <definedName name="xiggnc">'[2]CHITIET VL-NC'!$G$57</definedName>
    <definedName name="xiggvl">'[2]CHITIET VL-NC'!$G$53</definedName>
    <definedName name="xin190nc3p">'[2]CHITIET VL-NC'!$G$76</definedName>
    <definedName name="xin190vl3p">'[2]CHITIET VL-NC'!$G$72</definedName>
    <definedName name="xindnc3p">'[2]CHITIET VL-NC'!$G$85</definedName>
    <definedName name="xindvl3p">'[2]CHITIET VL-NC'!$G$80</definedName>
    <definedName name="xittnc">'[2]CHITIET VL-NC'!$G$48</definedName>
    <definedName name="xittvl">'[2]CHITIET VL-NC'!$G$44</definedName>
    <definedName name="xm">[25]gVL!$O$17</definedName>
    <definedName name="Xuat_hien1">[69]DTCT!$A$7:$A$238</definedName>
    <definedName name="xy2.5.1">'[8]2.5.1'!$E$164</definedName>
    <definedName name="xy5.3.1">'[8]5.3.1'!$E$72</definedName>
    <definedName name="xz2.5.1">'[8]2.5.1'!$F$164</definedName>
    <definedName name="xz5.3.1">'[8]5.3.1'!$F$72</definedName>
    <definedName name="Y">cd</definedName>
    <definedName name="z112.4.3">'[8]2.4.3'!$F$64</definedName>
    <definedName name="ZYX">#REF!</definedName>
    <definedName name="ZZZ">#REF!</definedName>
  </definedNames>
  <calcPr calcId="152511"/>
</workbook>
</file>

<file path=xl/calcChain.xml><?xml version="1.0" encoding="utf-8"?>
<calcChain xmlns="http://schemas.openxmlformats.org/spreadsheetml/2006/main">
  <c r="J7" i="8" l="1"/>
  <c r="J8" i="8"/>
  <c r="J10" i="8"/>
  <c r="J11" i="8"/>
  <c r="H12" i="8"/>
  <c r="E9" i="8" s="1"/>
  <c r="J9" i="8" s="1"/>
  <c r="J12" i="8"/>
  <c r="J14" i="8"/>
  <c r="I15" i="8"/>
  <c r="J15" i="8" s="1"/>
  <c r="J16" i="8"/>
  <c r="J17" i="8"/>
  <c r="J18" i="8"/>
  <c r="H19" i="8"/>
  <c r="J19" i="8" s="1"/>
  <c r="B20" i="8"/>
  <c r="C20" i="8"/>
  <c r="D20" i="8"/>
  <c r="E20" i="8"/>
  <c r="F20" i="8"/>
  <c r="G20" i="8"/>
  <c r="H20" i="8"/>
  <c r="I20" i="8"/>
  <c r="K20" i="8"/>
  <c r="G33" i="8"/>
  <c r="N7" i="4"/>
  <c r="T7" i="4"/>
  <c r="N20" i="4"/>
  <c r="T20" i="4"/>
  <c r="N25" i="4"/>
  <c r="T25" i="4"/>
  <c r="N32" i="4"/>
  <c r="N29" i="4" s="1"/>
  <c r="N47" i="4" s="1"/>
  <c r="T32" i="4"/>
  <c r="T35" i="4"/>
  <c r="N39" i="4"/>
  <c r="T39" i="4"/>
  <c r="N71" i="4"/>
  <c r="T71" i="4"/>
  <c r="N78" i="4"/>
  <c r="Q78" i="4" s="1"/>
  <c r="W78" i="4"/>
  <c r="Q79" i="4"/>
  <c r="W79" i="4"/>
  <c r="Q80" i="4"/>
  <c r="T80" i="4"/>
  <c r="T76" i="4" s="1"/>
  <c r="T83" i="4" s="1"/>
  <c r="Q81" i="4"/>
  <c r="Q82" i="4"/>
  <c r="N97" i="4"/>
  <c r="T97" i="4"/>
  <c r="N113" i="4"/>
  <c r="N106" i="4" s="1"/>
  <c r="T113" i="4"/>
  <c r="T106" i="4" s="1"/>
  <c r="N117" i="4"/>
  <c r="T117" i="4"/>
  <c r="Q122" i="4"/>
  <c r="H122" i="4" s="1"/>
  <c r="W122" i="4"/>
  <c r="W124" i="4" s="1"/>
  <c r="H123" i="4"/>
  <c r="K123" i="4"/>
  <c r="W123" i="4"/>
  <c r="N124" i="4"/>
  <c r="Q124" i="4"/>
  <c r="T124" i="4"/>
  <c r="H130" i="4"/>
  <c r="Q130" i="4"/>
  <c r="N141" i="4"/>
  <c r="V141" i="4"/>
  <c r="N142" i="4"/>
  <c r="N143" i="4"/>
  <c r="J144" i="4"/>
  <c r="R144" i="4"/>
  <c r="J148" i="4"/>
  <c r="N148" i="4"/>
  <c r="R148" i="4"/>
  <c r="V153" i="4"/>
  <c r="V154" i="4"/>
  <c r="V156" i="4"/>
  <c r="V157" i="4"/>
  <c r="V158" i="4"/>
  <c r="V159" i="4"/>
  <c r="V160" i="4"/>
  <c r="V161" i="4"/>
  <c r="J162" i="4"/>
  <c r="N162" i="4"/>
  <c r="R162" i="4"/>
  <c r="N163" i="4"/>
  <c r="N164" i="4" s="1"/>
  <c r="R163" i="4"/>
  <c r="V163" i="4" s="1"/>
  <c r="V164" i="4" s="1"/>
  <c r="J164" i="4"/>
  <c r="T167" i="4"/>
  <c r="N169" i="4"/>
  <c r="N167" i="4" s="1"/>
  <c r="N177" i="4" s="1"/>
  <c r="T177" i="4"/>
  <c r="T184" i="4"/>
  <c r="T185" i="4"/>
  <c r="T180" i="4" s="1"/>
  <c r="T195" i="4" s="1"/>
  <c r="T186" i="4"/>
  <c r="N188" i="4"/>
  <c r="T188" i="4"/>
  <c r="N190" i="4"/>
  <c r="T190" i="4"/>
  <c r="N229" i="4"/>
  <c r="T229" i="4"/>
  <c r="N230" i="4"/>
  <c r="T230" i="4"/>
  <c r="N235" i="4"/>
  <c r="T235" i="4"/>
  <c r="N236" i="4"/>
  <c r="T236" i="4"/>
  <c r="N262" i="4"/>
  <c r="T262" i="4"/>
  <c r="N278" i="4"/>
  <c r="T278" i="4"/>
  <c r="N287" i="4"/>
  <c r="N290" i="4" s="1"/>
  <c r="T290" i="4"/>
  <c r="N299" i="4"/>
  <c r="T299" i="4"/>
  <c r="N308" i="4"/>
  <c r="T308" i="4"/>
  <c r="N316" i="4"/>
  <c r="T316" i="4"/>
  <c r="N321" i="4"/>
  <c r="N322" i="4" s="1"/>
  <c r="T322" i="4"/>
  <c r="T325" i="4"/>
  <c r="N330" i="4"/>
  <c r="N325" i="4" s="1"/>
  <c r="AB338" i="4" s="1"/>
  <c r="N332" i="4"/>
  <c r="T332" i="4"/>
  <c r="N338" i="4"/>
  <c r="T338" i="4"/>
  <c r="AC338" i="4" s="1"/>
  <c r="N348" i="4"/>
  <c r="T348" i="4"/>
  <c r="N353" i="4"/>
  <c r="T353" i="4"/>
  <c r="N180" i="4" l="1"/>
  <c r="N195" i="4" s="1"/>
  <c r="V162" i="4"/>
  <c r="AB163" i="4" s="1"/>
  <c r="W76" i="4"/>
  <c r="W83" i="4" s="1"/>
  <c r="K21" i="8"/>
  <c r="J20" i="8"/>
  <c r="R164" i="4"/>
  <c r="N144" i="4"/>
  <c r="T29" i="4"/>
  <c r="T47" i="4" s="1"/>
  <c r="K122" i="4"/>
  <c r="K124" i="4" s="1"/>
  <c r="H124" i="4"/>
  <c r="N76" i="4"/>
  <c r="Q76" i="4" l="1"/>
  <c r="Q83" i="4" s="1"/>
  <c r="N83" i="4"/>
</calcChain>
</file>

<file path=xl/comments1.xml><?xml version="1.0" encoding="utf-8"?>
<comments xmlns="http://schemas.openxmlformats.org/spreadsheetml/2006/main">
  <authors>
    <author/>
  </authors>
  <commentList>
    <comment ref="N32" authorId="0" shapeId="0">
      <text>
        <r>
          <rPr>
            <sz val="12"/>
            <color indexed="8"/>
            <rFont val=".VnTime"/>
          </rPr>
          <t>Thieu so qua luong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H9" authorId="0" shapeId="0">
      <text>
        <r>
          <rPr>
            <sz val="12"/>
            <color indexed="8"/>
            <rFont val=".VnTime"/>
          </rPr>
          <t>Name:
421,2</t>
        </r>
      </text>
    </comment>
    <comment ref="J15" authorId="0" shapeId="0">
      <text>
        <r>
          <rPr>
            <sz val="12"/>
            <color indexed="8"/>
            <rFont val=".VnTime"/>
          </rPr>
          <t>Name:
loi nhuan chua pp muc 420 BCDKT</t>
        </r>
      </text>
    </comment>
    <comment ref="H16" authorId="0" shapeId="0">
      <text>
        <r>
          <rPr>
            <sz val="12"/>
            <color indexed="8"/>
            <rFont val=".VnTime"/>
          </rPr>
          <t>Name:
421,2</t>
        </r>
      </text>
    </comment>
    <comment ref="C20" authorId="0" shapeId="0">
      <text>
        <r>
          <rPr>
            <sz val="12"/>
            <color indexed="8"/>
            <rFont val=".VnTime"/>
          </rPr>
          <t>Name:
ma 413 bcdkt</t>
        </r>
      </text>
    </comment>
  </commentList>
</comments>
</file>

<file path=xl/sharedStrings.xml><?xml version="1.0" encoding="utf-8"?>
<sst xmlns="http://schemas.openxmlformats.org/spreadsheetml/2006/main" count="1058" uniqueCount="758">
  <si>
    <t>B02 - DN</t>
  </si>
  <si>
    <t>T.Minh</t>
  </si>
  <si>
    <t>Quý II</t>
  </si>
  <si>
    <t>01</t>
  </si>
  <si>
    <t>vii.01</t>
  </si>
  <si>
    <t>02</t>
  </si>
  <si>
    <t>(10 = 01 - 02)</t>
  </si>
  <si>
    <t>vii.03</t>
  </si>
  <si>
    <t>(20= 10-11)</t>
  </si>
  <si>
    <t>vii.04</t>
  </si>
  <si>
    <t>vii.05</t>
  </si>
  <si>
    <t>vii.08</t>
  </si>
  <si>
    <t>{30= 20+(21-22)-(24+25)}</t>
  </si>
  <si>
    <t>vii.06</t>
  </si>
  <si>
    <t>vii.07</t>
  </si>
  <si>
    <t>vii.10</t>
  </si>
  <si>
    <t>vii.11</t>
  </si>
  <si>
    <t xml:space="preserve">      TẬP ĐOÀN CN THAN-KHOÁNG SẢN VN</t>
  </si>
  <si>
    <t>Mẫu số B01 - DN</t>
  </si>
  <si>
    <t>CÔNG TY CP THAN CỌC SÁU-VINACOMIN</t>
  </si>
  <si>
    <t>(Ban hành theo Thông tư số 200/2014/TT-BTC</t>
  </si>
  <si>
    <t>Ngày 22/12/2014 của Bộ Tài chính)</t>
  </si>
  <si>
    <t>BẢNG CÂN ĐỐI KẾ TOÁN</t>
  </si>
  <si>
    <t>Tại ngày 30 tháng 6 năm 2016</t>
  </si>
  <si>
    <t>ĐVT: Đồng</t>
  </si>
  <si>
    <t>TT</t>
  </si>
  <si>
    <t>CHỈ TIÊU</t>
  </si>
  <si>
    <t>MÃ SỐ</t>
  </si>
  <si>
    <t>T. MINH</t>
  </si>
  <si>
    <t>SỐ CUỐI NĂM</t>
  </si>
  <si>
    <t>SỐ ĐẦU NĂM</t>
  </si>
  <si>
    <t>A</t>
  </si>
  <si>
    <t xml:space="preserve">TÀI SẢN NGẮN HẠN </t>
  </si>
  <si>
    <t>I</t>
  </si>
  <si>
    <t>Tiền và các khoản tương đương tiền</t>
  </si>
  <si>
    <t>Tiền</t>
  </si>
  <si>
    <t>VI.01</t>
  </si>
  <si>
    <t>Các khoản tương đương tiền</t>
  </si>
  <si>
    <t>II</t>
  </si>
  <si>
    <t>Đầu tư tài chính ngắn hạn</t>
  </si>
  <si>
    <t>Chứng khoán kinh doanh</t>
  </si>
  <si>
    <t>Dự phòng giảm giá chứng khoán kinh doanh</t>
  </si>
  <si>
    <t>Đầu tư nắm giữ đến ngày đáo hạn</t>
  </si>
  <si>
    <t>III</t>
  </si>
  <si>
    <t>Các khoản phải thu ngắn hạn</t>
  </si>
  <si>
    <t>Phải thu ngắn hạn của khách hàng</t>
  </si>
  <si>
    <t>VI.03</t>
  </si>
  <si>
    <t>Trả trước cho người bán ngắn hạn</t>
  </si>
  <si>
    <t>Phải thu nội bộ ngắn hạn</t>
  </si>
  <si>
    <t>Phải thu theo tiến độ kế hoạch hợp đồng xây dựng</t>
  </si>
  <si>
    <t>Phải thu về cho vay ngắn hạn</t>
  </si>
  <si>
    <t>Phải thu ngắn hạn khác</t>
  </si>
  <si>
    <t>VI.04a</t>
  </si>
  <si>
    <t>Dự phòng các khoản phải thu ngắn hạn khó đòi</t>
  </si>
  <si>
    <t>Tài sản thiếu chờ xử lý</t>
  </si>
  <si>
    <t>VI.05</t>
  </si>
  <si>
    <t>IV</t>
  </si>
  <si>
    <t>Hàng tồn kho</t>
  </si>
  <si>
    <t>VI.07</t>
  </si>
  <si>
    <t>Dự phòng giảm giá hàng tồn kho</t>
  </si>
  <si>
    <t>V</t>
  </si>
  <si>
    <t>Tài sản ngắn hạn khác</t>
  </si>
  <si>
    <t>Chi phí trả trước ngắn hạn</t>
  </si>
  <si>
    <t>VI.13a</t>
  </si>
  <si>
    <t>Thuế GTGT được khấu trừ</t>
  </si>
  <si>
    <t>Thuế và các khoản khác phải thu Nhà nước</t>
  </si>
  <si>
    <t>VI.17</t>
  </si>
  <si>
    <t>Giao dịch mua bán lại trái phiếu chính phủ</t>
  </si>
  <si>
    <t>VI.14</t>
  </si>
  <si>
    <t>B</t>
  </si>
  <si>
    <t>TÀI SẢN DÀI HẠN</t>
  </si>
  <si>
    <t>Các khoản phải thu dài hạn</t>
  </si>
  <si>
    <t>Phải thu dài hạn của khách hàng</t>
  </si>
  <si>
    <t>Trả trước cho người bán dài hạn</t>
  </si>
  <si>
    <t>Vốn kinh doanh ở đơn vị trực thuộc</t>
  </si>
  <si>
    <t>Phải thu nội bộ dài hạn</t>
  </si>
  <si>
    <t>Phải thu về cho vay dài hạn</t>
  </si>
  <si>
    <t>Phải thu dài hạn khác</t>
  </si>
  <si>
    <t>VI.04b</t>
  </si>
  <si>
    <t>Dự phòng phải thu dài  hạn khó đòi</t>
  </si>
  <si>
    <t>Tài sản cố định</t>
  </si>
  <si>
    <t>Tài sản cố định hữu hình</t>
  </si>
  <si>
    <t>VI.9</t>
  </si>
  <si>
    <t xml:space="preserve"> - Nguyên giá</t>
  </si>
  <si>
    <t xml:space="preserve"> - Giá trị hao mòn luỹ kế</t>
  </si>
  <si>
    <t>Tài sản cố định thuê tài chính</t>
  </si>
  <si>
    <t>VI.11</t>
  </si>
  <si>
    <t>Tài sản cố định vô hình</t>
  </si>
  <si>
    <t>VI.10</t>
  </si>
  <si>
    <t>Bất động sản đầu tư</t>
  </si>
  <si>
    <t>_ Nguyên giá</t>
  </si>
  <si>
    <t>_Giá trị hao mòn luỹ kế</t>
  </si>
  <si>
    <t>Tài sản dở dang dài hạn</t>
  </si>
  <si>
    <t>Chi phí sản xuất, kinh doanh dở dang dài hạn</t>
  </si>
  <si>
    <t>Chi phí xây dựng cơ bản dở dang</t>
  </si>
  <si>
    <t>VI.08</t>
  </si>
  <si>
    <t>Đầu tư tài chính dài hạn</t>
  </si>
  <si>
    <t>Đầu tư vào công ty con</t>
  </si>
  <si>
    <t>Đầu tư vào công ty liên doanh, liên kết</t>
  </si>
  <si>
    <t>Đầu tư góp vốn vào đơn vị khác</t>
  </si>
  <si>
    <t>Dự phòng đầu tư tài chính dài hạn</t>
  </si>
  <si>
    <t>VI</t>
  </si>
  <si>
    <t>Tài sản dài hạn khác</t>
  </si>
  <si>
    <t>Chi phí trả trước dài hạn</t>
  </si>
  <si>
    <t>VI.13b</t>
  </si>
  <si>
    <t>Tài sản thuế thu nhập hoãn lại</t>
  </si>
  <si>
    <t>Thiết bị, vật tư, phụ tùng thay thế dài hạn</t>
  </si>
  <si>
    <t>TỔNG CỘNG TÀI SẢN (270 = 100 + 200)</t>
  </si>
  <si>
    <t>BẢNG CÂN ĐỐI KẾ TOÁN (TIẾP)</t>
  </si>
  <si>
    <t>C</t>
  </si>
  <si>
    <t xml:space="preserve">NỢ PHẢI TRẢ </t>
  </si>
  <si>
    <t>Nợ ngắn hạn</t>
  </si>
  <si>
    <t>Phải trả người bán ngắn hạn</t>
  </si>
  <si>
    <t>VI.16</t>
  </si>
  <si>
    <t>Người mua trả tiền trước ngắn hạn</t>
  </si>
  <si>
    <t>Thuế và các khoản phải nộp Nhà nước</t>
  </si>
  <si>
    <t>Phải trả người lao động</t>
  </si>
  <si>
    <t>Chi phí phải trả ngắn hạn</t>
  </si>
  <si>
    <t>VI.18</t>
  </si>
  <si>
    <t>Phải trả nội bộ ngắn hạn</t>
  </si>
  <si>
    <t>Phải trả theo tiến độ kế hoạch hợp đồng xây dựng</t>
  </si>
  <si>
    <t>Doanh thu chưa thực hiện ngắn hạn</t>
  </si>
  <si>
    <t>Phải trả ngắn hạn khác</t>
  </si>
  <si>
    <t>VI.19</t>
  </si>
  <si>
    <t>Vay và nợ thuê tài chính ngắn hạn</t>
  </si>
  <si>
    <t>VI.15</t>
  </si>
  <si>
    <t>Dự phòng phải trả ngắn hạn</t>
  </si>
  <si>
    <t>Quỹ khen thưởng và phúc lợi</t>
  </si>
  <si>
    <t>Quỹ bình ổn giá</t>
  </si>
  <si>
    <t>Giao dịch mua bán lại trái phiếu Chính phủ</t>
  </si>
  <si>
    <t>Nợ dài hạn</t>
  </si>
  <si>
    <t>Phải trả dài hạn người bán dài hạn</t>
  </si>
  <si>
    <t>Người mua trả tiền trước dài hạn</t>
  </si>
  <si>
    <t>Chi phí phải trả dài hạn</t>
  </si>
  <si>
    <t>Phải trả nội bộ về vốn kinh doanh</t>
  </si>
  <si>
    <t>Phải trả nội bộ dài hạn</t>
  </si>
  <si>
    <t>Doanh thu chưa thực hiện dài hạn</t>
  </si>
  <si>
    <t>Phải trả dài hạn khác</t>
  </si>
  <si>
    <t>Vay và nợ thuê tài chính dài hạn</t>
  </si>
  <si>
    <t>Trái phiếu chuyển đổi</t>
  </si>
  <si>
    <t>Cổ phiếu ưu đãi</t>
  </si>
  <si>
    <t>Thuế thu nhập hoãn lại phải trả</t>
  </si>
  <si>
    <t>Dự phòng phải trả dài hạn</t>
  </si>
  <si>
    <t>Quỹ phát triển khoa học công nghệ</t>
  </si>
  <si>
    <t>D</t>
  </si>
  <si>
    <t>VỐN CHỦ SỞ HỮU</t>
  </si>
  <si>
    <t>Vốn chủ sở hữu</t>
  </si>
  <si>
    <t>VI.25</t>
  </si>
  <si>
    <t>Vốn góp của chủ sở hữu</t>
  </si>
  <si>
    <t>- Cổ phiếu phổ thông có quyền biểu quyết</t>
  </si>
  <si>
    <t>411a</t>
  </si>
  <si>
    <t>- Cổ phiếu ưu đãi</t>
  </si>
  <si>
    <t>411b</t>
  </si>
  <si>
    <t>Thặng dư vốn cổ phần</t>
  </si>
  <si>
    <t>Quyền chọn chuyển đổi trái phiếu</t>
  </si>
  <si>
    <t>Vốn khác của chủ sở hữu</t>
  </si>
  <si>
    <t>Cổ phiếu quỹ</t>
  </si>
  <si>
    <t>Chênh lệch đánh giá lại tài sản</t>
  </si>
  <si>
    <t>Chênh lệch tỷ giá hối đoái</t>
  </si>
  <si>
    <t xml:space="preserve">Quỹ đầu tư phát triển </t>
  </si>
  <si>
    <t>VI.24e</t>
  </si>
  <si>
    <t>Quỹ hỗ trợ sắp xếp doanh nghiệp</t>
  </si>
  <si>
    <t xml:space="preserve">Quỹ khác thuộc vốn chủ sở hữu </t>
  </si>
  <si>
    <t>Lợi nhuận sau thuế chưa phân phối</t>
  </si>
  <si>
    <t>- LNST chưa phân phối luỹ kế đến cuối kỳ trước</t>
  </si>
  <si>
    <t>421a</t>
  </si>
  <si>
    <t>-LNST chưa phân phối kỳ này</t>
  </si>
  <si>
    <t>421b</t>
  </si>
  <si>
    <t>Nguồn vốn đầu tư xây dựng cơ bản</t>
  </si>
  <si>
    <t>Nguồn kinh phí, quỹ khác</t>
  </si>
  <si>
    <t>Nguồn kinh phí sự nghiệp</t>
  </si>
  <si>
    <t>Nguồn kinh phí đã hình thành TSCĐ</t>
  </si>
  <si>
    <t>TỔNG CỘNG NGUỒN VỐN (440 = 300 + 400)</t>
  </si>
  <si>
    <t xml:space="preserve"> </t>
  </si>
  <si>
    <t xml:space="preserve">           NGƯỜI LẬP BIỂU                              </t>
  </si>
  <si>
    <t>NGƯỜI LẬP BIỂU          KIỂM TOÁN NỘI BỘ</t>
  </si>
  <si>
    <t>KẾ TOÁN TRƯỞNG</t>
  </si>
  <si>
    <t>GIÁM ĐỐC</t>
  </si>
  <si>
    <t>Tẩy Thị Vinh           Nguyễn Thị Mai Anh</t>
  </si>
  <si>
    <t xml:space="preserve">           Nguyễn Hữu Trường                 Vũ Văn Khẩn</t>
  </si>
  <si>
    <t>Mã số</t>
  </si>
  <si>
    <t xml:space="preserve"> TẬP ĐOÀN CÔNG NGHIỆP</t>
  </si>
  <si>
    <t>Mẫu số B03-DN</t>
  </si>
  <si>
    <t xml:space="preserve"> THAN KHOÁNG SẢN VIỆT NAM</t>
  </si>
  <si>
    <t>CÔNG TY CP THAN CỌC SÁU - VINACOMIN</t>
  </si>
  <si>
    <t>BÁO CÁO LƯU CHUYỂN TIỀN TỆ</t>
  </si>
  <si>
    <t>Theo phương pháp gián tiếp</t>
  </si>
  <si>
    <t>6 THÁNG  NĂM 2016</t>
  </si>
  <si>
    <t>Đơn vị tính: VNĐ</t>
  </si>
  <si>
    <t>Thuyết minh</t>
  </si>
  <si>
    <t>Lũy kế từ đầu năm đến cuối kỳ này</t>
  </si>
  <si>
    <t>ITEMS</t>
  </si>
  <si>
    <t>Codes</t>
  </si>
  <si>
    <t>Năm 2016</t>
  </si>
  <si>
    <t>Năm 2015</t>
  </si>
  <si>
    <t>I. CASH FLOWS FROM OPERATING ACTIVITIES</t>
  </si>
  <si>
    <t>I. LƯU CHUYỂN TIỀN TỪ HOẠT ĐỘNG SẢN XUẤT KINH DOANH</t>
  </si>
  <si>
    <t>1. Profit before tax</t>
  </si>
  <si>
    <t>1. Lợi nhuận trước thuế</t>
  </si>
  <si>
    <t>2. Adjustments for:</t>
  </si>
  <si>
    <t>2. Điều chỉnh cho các khoản:</t>
  </si>
  <si>
    <t>Depreciation, amortization</t>
  </si>
  <si>
    <t>Khấu hao TSCĐ và BĐSĐT</t>
  </si>
  <si>
    <t>Provisions</t>
  </si>
  <si>
    <t>03</t>
  </si>
  <si>
    <t>Các khoản dự phòng</t>
  </si>
  <si>
    <t>Exchange diferrence</t>
  </si>
  <si>
    <t>04</t>
  </si>
  <si>
    <t>Lãi, lỗ chênh lệch tỷ giá hối đoái do đánh giá lại các khoản mục tiền tệ có gốc ngoại tệ</t>
  </si>
  <si>
    <t>Interest income</t>
  </si>
  <si>
    <t>05</t>
  </si>
  <si>
    <t>Lãi lỗ từ hoạt động đầu tư</t>
  </si>
  <si>
    <t>Interest expense</t>
  </si>
  <si>
    <t>06</t>
  </si>
  <si>
    <t xml:space="preserve">Chi phí lãi vay </t>
  </si>
  <si>
    <t>Các khoản điều chỉnh khác</t>
  </si>
  <si>
    <t>07</t>
  </si>
  <si>
    <t>3.  Operating profit before movements in working capital</t>
  </si>
  <si>
    <t>08</t>
  </si>
  <si>
    <t>3. Lợi nhuận từ hoạt động kinh doanh trước thay đổi vốn lưu động</t>
  </si>
  <si>
    <t>Increase in receivables</t>
  </si>
  <si>
    <t>09</t>
  </si>
  <si>
    <t>(Tăng)/Giảm các khoản phải thu</t>
  </si>
  <si>
    <t>Decrease (increase) in inventories</t>
  </si>
  <si>
    <t>10</t>
  </si>
  <si>
    <t>(Tăng)/Giảm hàng tồn kho</t>
  </si>
  <si>
    <t xml:space="preserve">Decrease (increase) in accounts payable </t>
  </si>
  <si>
    <t>11</t>
  </si>
  <si>
    <t>Tăng/(Giảm) các khoản phải trả (Không kể lãi vay phải trả, thuế thu nhập doanh nghiệp phải nộp)</t>
  </si>
  <si>
    <t>Decrease prepaid expenses</t>
  </si>
  <si>
    <t>12</t>
  </si>
  <si>
    <t>(Tăng)/Giảm chi phí trả trước</t>
  </si>
  <si>
    <t>Tăng/Giảm chứng khoán kinh doanh</t>
  </si>
  <si>
    <t>Interest paid</t>
  </si>
  <si>
    <t>13</t>
  </si>
  <si>
    <t>Tiền lãi vay đã trả</t>
  </si>
  <si>
    <t>Coporate income tax paid</t>
  </si>
  <si>
    <t>Thuế thu nhập doanh nghiệp đã nộp</t>
  </si>
  <si>
    <t>Other cash receivables</t>
  </si>
  <si>
    <t>15</t>
  </si>
  <si>
    <t>Tiền thu khác từ hoạt động kinh doanh</t>
  </si>
  <si>
    <t>Other cash disburment</t>
  </si>
  <si>
    <t>16</t>
  </si>
  <si>
    <t>Tiền chi khác cho hoạt động kinh doanh</t>
  </si>
  <si>
    <t>Net cash from (used in) operating activities</t>
  </si>
  <si>
    <t>20</t>
  </si>
  <si>
    <t>Lưu chuyển tiền thuần từ hoạt động kinh doanh</t>
  </si>
  <si>
    <t>II. CASH FLOWS FROM INVESTING ACTIVITIES</t>
  </si>
  <si>
    <t>II. LƯU CHUYỂN TIỀN TỪ HOẠT ĐỘNG ĐẦU TƯ</t>
  </si>
  <si>
    <t>1. Acquisition of fixed assets and other long-term assets</t>
  </si>
  <si>
    <t>21</t>
  </si>
  <si>
    <t>1. Tiền chi để mua sắm và xây dựng TSCĐ và các tài sản dài hạn khác</t>
  </si>
  <si>
    <t>2. Increase from disposal of fixed assets and other long term assets</t>
  </si>
  <si>
    <t>22</t>
  </si>
  <si>
    <t>2.Tiền thu từ thanh lý, nhượng bán TSCĐ và các tài sản dài hạn khác</t>
  </si>
  <si>
    <t>3. Cash use for loans, buying financial instruments from other entities</t>
  </si>
  <si>
    <t>23</t>
  </si>
  <si>
    <t>3. Tiền chi cho vay, mua các công cụ nợ của đơn vị khác</t>
  </si>
  <si>
    <t>4. Cash receive from recovering loans, selling other financial instruments</t>
  </si>
  <si>
    <t>24</t>
  </si>
  <si>
    <t>4.Tiền thu hồi cho vay, bán lại các công cụ nợ của đơn vị khác</t>
  </si>
  <si>
    <t>5. Cash use to contribute to other entities</t>
  </si>
  <si>
    <t>5. Tiền chi đầu tư góp vốn vào đơn vị khác</t>
  </si>
  <si>
    <t>25</t>
  </si>
  <si>
    <t>6. Cash recovery from acquisition of investment in other entities</t>
  </si>
  <si>
    <t>6. Tiền thu hồi đầu tư góp vốn vào đơn vị khác</t>
  </si>
  <si>
    <t>26</t>
  </si>
  <si>
    <t>7. Cash receive from interest, devidend</t>
  </si>
  <si>
    <t>7. Tiền thu lãi cho vay, cổ tức và lợi nhuận được chia</t>
  </si>
  <si>
    <t>27</t>
  </si>
  <si>
    <t>Net cash from used in investing activities</t>
  </si>
  <si>
    <t>Lưu chuyển tiền thuần từ hoạt động đầu tư</t>
  </si>
  <si>
    <t>30</t>
  </si>
  <si>
    <t>III. CASH FLOWS FROM FINANCING ACTIVITIES</t>
  </si>
  <si>
    <t>III. LƯU CHUYỂN TIỀN TỪ HOẠT ĐỘNG TÀI CHÍNH</t>
  </si>
  <si>
    <t>1. Cash from receiving contribution from owners</t>
  </si>
  <si>
    <t>31</t>
  </si>
  <si>
    <t>1.Tiền thu từ phát hành cổ phiếu, nhận vốn góp của chủ sở hữu</t>
  </si>
  <si>
    <t>2. Cash payments to shareholders</t>
  </si>
  <si>
    <t>2.Tiền trả lại vốn góp cho các chủ sở hữu, mua lại cổ phiếu của doanh nghiệp đã phát hành</t>
  </si>
  <si>
    <t>3. Cash receive from borrowings</t>
  </si>
  <si>
    <t>34</t>
  </si>
  <si>
    <t>3. Tiền thu từ đi vay</t>
  </si>
  <si>
    <t>33</t>
  </si>
  <si>
    <t>4. Repayment of borrowings</t>
  </si>
  <si>
    <t>4. Tiền trả nợ gốc vay</t>
  </si>
  <si>
    <t>5. Repayments financial debt</t>
  </si>
  <si>
    <t>5. Tiền trả nợ thuê tài chính</t>
  </si>
  <si>
    <t>35</t>
  </si>
  <si>
    <t>6. Dividend payments</t>
  </si>
  <si>
    <t>6. Cổ tức, lợi nhuận đã trả cho chủ sở hữu</t>
  </si>
  <si>
    <t>36</t>
  </si>
  <si>
    <t>Net cash (used in) from  financing activities</t>
  </si>
  <si>
    <t>40</t>
  </si>
  <si>
    <t>Lưu chuyển tiền thuần từ hoạt động tài chính</t>
  </si>
  <si>
    <t>Net increase in cash and cash equivalents</t>
  </si>
  <si>
    <t>50</t>
  </si>
  <si>
    <t>Lưu chuyển tiền thuần trong kỳ (50 = 20+30+40)</t>
  </si>
  <si>
    <t>Cash and cash equivalents at beginning of year</t>
  </si>
  <si>
    <t>60</t>
  </si>
  <si>
    <t>Tiền tồn đầu kỳ</t>
  </si>
  <si>
    <t>Effect of changes in foreign exchange rates</t>
  </si>
  <si>
    <t>Ảnh hưởng của thay đổi tỷ giá quy đổi ngoại tệ</t>
  </si>
  <si>
    <t>61</t>
  </si>
  <si>
    <t>Cash and cash equivalents at end of year</t>
  </si>
  <si>
    <t>70</t>
  </si>
  <si>
    <t>Tiền tồn cuối kỳ</t>
  </si>
  <si>
    <t>BS</t>
  </si>
  <si>
    <t>Số dư tiền trên BCĐKT</t>
  </si>
  <si>
    <t>B/S</t>
  </si>
  <si>
    <t>Dif</t>
  </si>
  <si>
    <t>Chênh lệch</t>
  </si>
  <si>
    <t>Kiểm tra (Đúng: TRUE, Sai: FALSE)</t>
  </si>
  <si>
    <t>Quảng Ninh, ngày 18 tháng 7 năm 2016</t>
  </si>
  <si>
    <t xml:space="preserve">      NGƯỜI LẬP BIỂU                                   KẾ TOÁN TRƯỞNG                                                                                                                   </t>
  </si>
  <si>
    <t xml:space="preserve">       Tẩy Thị Vinh                           Nguyễn Hữu Trường</t>
  </si>
  <si>
    <t>Vũ Văn Khẩn</t>
  </si>
  <si>
    <t>9 THÁNG 2015</t>
  </si>
  <si>
    <t>9 THÁNG 2014</t>
  </si>
  <si>
    <t xml:space="preserve">                                                                                          Đơn vị tính: đồng</t>
  </si>
  <si>
    <t>chỉ tiêu</t>
  </si>
  <si>
    <t>Luỹ kế từ đầu năm đến cuối quý này</t>
  </si>
  <si>
    <t>Năm nay</t>
  </si>
  <si>
    <t>Năm trước</t>
  </si>
  <si>
    <t xml:space="preserve">1. Doanh thu bán hàng và cung cấp dịch vụ </t>
  </si>
  <si>
    <t>2. Các khoản giảm trừ doanh thu</t>
  </si>
  <si>
    <t xml:space="preserve">3. Doanh thu thuần về bán hàng và cung cấp dịch vụ </t>
  </si>
  <si>
    <t>4. Giá vốn hàng bán</t>
  </si>
  <si>
    <t>5. Lợi nhuận gộp về bán hàng và cung cấp dịch vụ</t>
  </si>
  <si>
    <t>6. Doanh thu hoạt động tài chính</t>
  </si>
  <si>
    <t>7. Chi phí  tài chính</t>
  </si>
  <si>
    <t xml:space="preserve">Trong đó: Chi phí lãi vay </t>
  </si>
  <si>
    <t>8. Chi phí bán hàng</t>
  </si>
  <si>
    <t xml:space="preserve">9. Chi phí quản lý doanh nghiệp </t>
  </si>
  <si>
    <t>10. Lợi nhuận thuần từ hoạt động kinh doanh</t>
  </si>
  <si>
    <t xml:space="preserve">11. Thu nhập khác </t>
  </si>
  <si>
    <t xml:space="preserve">12. Chi phí khác </t>
  </si>
  <si>
    <t>13. Lợi nhuận khác (40=31-32)</t>
  </si>
  <si>
    <t>14. Tổng lợi nhuận kế toán trước thuế (50=30+40)</t>
  </si>
  <si>
    <t xml:space="preserve">15. Chi phí thuế TNDN hiện hành </t>
  </si>
  <si>
    <t>16. Chi phí thuế TNDN hoãn lại</t>
  </si>
  <si>
    <t>17. Lợi nhuận sau thuế thu nhập DN (60 =50-51-52)</t>
  </si>
  <si>
    <t xml:space="preserve">18. Lãi cơ bản trên cổ phiếu </t>
  </si>
  <si>
    <t xml:space="preserve">19. Lãi suy giảm trên cổ phiếu </t>
  </si>
  <si>
    <t>TẬP ĐOÀN CN THAN - KHOÁNG SẢN VIỆT NAM</t>
  </si>
  <si>
    <t>BÁO CÁO KẾT QUẢ HOẠT ĐỘNG SẢN XUẤT KINH DOANH</t>
  </si>
  <si>
    <t>6 THÁNG ĐẦU NĂM 2016</t>
  </si>
  <si>
    <t xml:space="preserve">                                          Quảng Ninh, ngày 18 tháng 07 năm 2016</t>
  </si>
  <si>
    <t>NGƯỜI LẬP BIỂU</t>
  </si>
  <si>
    <t xml:space="preserve"> Nguyễn Hữu Trường  </t>
  </si>
  <si>
    <t xml:space="preserve">Tẩy Thị Vinh                                                                    </t>
  </si>
  <si>
    <t>VI. Thông tin bổ sung cho các khoản mục trình bày trong Bảng cân đối kế toán</t>
  </si>
  <si>
    <t>Đơn vị tính: Đồng</t>
  </si>
  <si>
    <t>1. Tiền</t>
  </si>
  <si>
    <t>Cuối năm</t>
  </si>
  <si>
    <t>Đầu năm</t>
  </si>
  <si>
    <t>- Tiền mặt</t>
  </si>
  <si>
    <t>- Tiền gửi ngân hàng không kỳ hạn</t>
  </si>
  <si>
    <t>- Tiền đang chuyển</t>
  </si>
  <si>
    <t>Cộng</t>
  </si>
  <si>
    <t>2. Các khoản đầu tư tài chính</t>
  </si>
  <si>
    <t>Giá gốc</t>
  </si>
  <si>
    <t>Giá trị hợp lý</t>
  </si>
  <si>
    <t>Dự phòng</t>
  </si>
  <si>
    <t>a) Chứng khoán kinh doanh</t>
  </si>
  <si>
    <t>b) Đầu tư nắm giữ đến ngày đáo hạn</t>
  </si>
  <si>
    <t>c) Đầu tư góp vốn vào đơn vị khác</t>
  </si>
  <si>
    <t>3. Phải thu của khách hàng</t>
  </si>
  <si>
    <t>a) Phải thu của khách hàng ngắn hạn</t>
  </si>
  <si>
    <t>- Công ty Tuyển than Cửa Ông - TKV</t>
  </si>
  <si>
    <t>- Công ty Kho vận &amp; Cảng Cẩm Phả - Vinacomin</t>
  </si>
  <si>
    <t>- Công ty Khai thác khoáng sản Tây Nguyên</t>
  </si>
  <si>
    <t>- Các khoản phải thu khách hàng khác</t>
  </si>
  <si>
    <t>b) Phải thu của khách hàng dài hạn</t>
  </si>
  <si>
    <t>- Chi tiết các khoản phải thu của khách hàng chiếm từ 10% trở lên trên tổng phải thu khách hàng</t>
  </si>
  <si>
    <t>c) Phải thu của khách hàng là các bên liên quan</t>
  </si>
  <si>
    <t xml:space="preserve">Cộng </t>
  </si>
  <si>
    <t>4. Phải thu khác</t>
  </si>
  <si>
    <t>Giá trị</t>
  </si>
  <si>
    <t>a) Ngắn hạn</t>
  </si>
  <si>
    <t>- Phải thu về cổ phần hóa</t>
  </si>
  <si>
    <t>- Phải thu ngành ăn</t>
  </si>
  <si>
    <t>- Phải thu người lao động</t>
  </si>
  <si>
    <t>- Thuế GTGT - TSCĐ thuê tài chính</t>
  </si>
  <si>
    <t>- Phải thu tập đoàn tiền hỗ trợ nghỉ hưu</t>
  </si>
  <si>
    <t>- Phải thu cơ quan BHXH, BHYT, Kinh phí đảng</t>
  </si>
  <si>
    <t>- Phải thu lãi ký quỹ bảo vệ môi trường</t>
  </si>
  <si>
    <t xml:space="preserve">- Thuế GTGT </t>
  </si>
  <si>
    <t>- Phải thu khác</t>
  </si>
  <si>
    <t>b) Dài hạn</t>
  </si>
  <si>
    <t>- Phải thu về cổ tức và lợi nhuận được chia</t>
  </si>
  <si>
    <t>- Ký cược, ký quỹ</t>
  </si>
  <si>
    <t>- Cho mượn</t>
  </si>
  <si>
    <t>- Các khoản chi hộ</t>
  </si>
  <si>
    <t>5. Tài sản thiếu chờ xử lý</t>
  </si>
  <si>
    <t>Số lượng</t>
  </si>
  <si>
    <t>a) Tiền</t>
  </si>
  <si>
    <t>b) Hàng tồn kho</t>
  </si>
  <si>
    <t>c) TSCĐ</t>
  </si>
  <si>
    <t>d) Tài sản khác</t>
  </si>
  <si>
    <t>6. Nợ xấu</t>
  </si>
  <si>
    <t>Giá trị có thể thu hồi</t>
  </si>
  <si>
    <t>- Tổng giá trị các khoản phải thu, cho vay quá hạn thanh toán hoặc quá hạn nhưng khó có khả năng thu hồi</t>
  </si>
  <si>
    <t>+ Đối tượng</t>
  </si>
  <si>
    <t>- Thông tin về các khoản tiền phạt, phải thu về lãi trả chậm... Phát sinh từ các khoản nợ quá hạn nhưng không được ghi nhận doanh thu;</t>
  </si>
  <si>
    <t>- Khả năng thu hồi nợ phải thu quá hạn</t>
  </si>
  <si>
    <t>7. Hàng tồn kho</t>
  </si>
  <si>
    <t>- Nguyên liệu, vật liệu</t>
  </si>
  <si>
    <t>- Công cụ, dụng cụ</t>
  </si>
  <si>
    <t>- Chi phí sản xuất kinh doanh dở dang</t>
  </si>
  <si>
    <t>- Thành phẩm</t>
  </si>
  <si>
    <t>8. Tài sản dở dang dài hạn</t>
  </si>
  <si>
    <t>a) Chi phí sản xuất, kinh doanh dở dang dài hạn</t>
  </si>
  <si>
    <t>b) Xây dựng cơ bản dở dang (Chi tiết cho các công trình chiếm từ 10% trên tổng giá trị XDCB)</t>
  </si>
  <si>
    <t>Trong đó những công trình lớn:</t>
  </si>
  <si>
    <t>- Dự án đầu tư XD công trình mỏ than Cọc Sáu</t>
  </si>
  <si>
    <t>- Dự án đổ đất lấn biển</t>
  </si>
  <si>
    <t>- Dự án công trình tuyến đê chắn chân bãi thải Đông CS</t>
  </si>
  <si>
    <t>- Dự án khu đổ thải H10 Mông Dương</t>
  </si>
  <si>
    <t>- Sửa chữa</t>
  </si>
  <si>
    <t>12. Tăng, giảm bất động sản đầu tư:</t>
  </si>
  <si>
    <t>Khoản mục</t>
  </si>
  <si>
    <t>Số đầu năm</t>
  </si>
  <si>
    <t>Tăng trong năm</t>
  </si>
  <si>
    <t>Giảm          trong năm</t>
  </si>
  <si>
    <t>Số cuối năm</t>
  </si>
  <si>
    <t>a) Bất động sản đầu tư cho thuê</t>
  </si>
  <si>
    <t>Nguyên giá</t>
  </si>
  <si>
    <t>Giá trị hao mòn lũy kế</t>
  </si>
  <si>
    <t>Giá trị còn lại</t>
  </si>
  <si>
    <t>b) Bất động sản đầu tư nắm giữ chờ tăng giá</t>
  </si>
  <si>
    <t>13. Chi phí trả trước</t>
  </si>
  <si>
    <t xml:space="preserve">- Chí phí bảo hiểm máy móc thiết bị </t>
  </si>
  <si>
    <t>- Chi phí lốp xe đặc chủng</t>
  </si>
  <si>
    <t>- Chi phí S/c thiết bị tai nạn chờ bảo hiểm</t>
  </si>
  <si>
    <t>- Chi phí dụng cụ đồ nghề</t>
  </si>
  <si>
    <t>- Chi phí nhiên liệu tồn trên phương tiện</t>
  </si>
  <si>
    <t>- Phí sử dụng đường bộ</t>
  </si>
  <si>
    <t>- Chi phí bồi thường GPMB</t>
  </si>
  <si>
    <t>- Các khoản khác</t>
  </si>
  <si>
    <t>- Chi phí sửa chữa lớn trung đại tu</t>
  </si>
  <si>
    <t>- Chi phí thuê xe CAT 96 tấn</t>
  </si>
  <si>
    <t xml:space="preserve">- Chi phí thuê xe HOWO </t>
  </si>
  <si>
    <t>- Phí cấp quyền khai thác khoáng sản</t>
  </si>
  <si>
    <t>- Chí phí thuê ngoài khoan thăm dò</t>
  </si>
  <si>
    <t>- Sửa chữa hệ thống bơm nước moong</t>
  </si>
  <si>
    <t>14. Tài sản khác</t>
  </si>
  <si>
    <t>15. Vay và nợ thuê tài chính</t>
  </si>
  <si>
    <t>Trong năm</t>
  </si>
  <si>
    <t>Số có khả năng trả nợ</t>
  </si>
  <si>
    <t>Tăng</t>
  </si>
  <si>
    <t>Giảm</t>
  </si>
  <si>
    <t>a) Vay ngắn hạn</t>
  </si>
  <si>
    <t>b) Vay dài hạn</t>
  </si>
  <si>
    <t>c) Các khoản nợ thuê tài chính</t>
  </si>
  <si>
    <t>Thời hạn</t>
  </si>
  <si>
    <t>Tổng khoản thanh toán thuê tài chính</t>
  </si>
  <si>
    <t>Trả tiền lãi thuê</t>
  </si>
  <si>
    <t>Trả nợ gốc</t>
  </si>
  <si>
    <t>Từ 1 năm trở xuống</t>
  </si>
  <si>
    <t>Trên 1 năm đến 5 năm</t>
  </si>
  <si>
    <t>Trên 5 năm</t>
  </si>
  <si>
    <t>d) Số vay và nợ thuê tài chính quá hạn chưa thanh toán</t>
  </si>
  <si>
    <t>- Vay</t>
  </si>
  <si>
    <t>- Nợ thuê tài chính</t>
  </si>
  <si>
    <t>đ) Thuyết minh chi tiết về các khoản vay và nợ thuê tài chính đối với các bên liên quan</t>
  </si>
  <si>
    <t>16. Phải trả người bán</t>
  </si>
  <si>
    <t>a) Các khoản phải trả người bán ngắn hạn</t>
  </si>
  <si>
    <t>- CN Cty CP Vật tư - TKV XN vật tư CP</t>
  </si>
  <si>
    <t>- Công ty CP Đầu tư và Thương mại Hanco</t>
  </si>
  <si>
    <t>- Phải trả cho các đối tượng khác</t>
  </si>
  <si>
    <t>b) Các khoản phải trả người bán dài hạn</t>
  </si>
  <si>
    <t>c) Số nợ quá hạn chưa thanh toán</t>
  </si>
  <si>
    <t>d) Phải trả người bán là các bên liên quan</t>
  </si>
  <si>
    <t>17. Thuế và các khoản phải nộp nhà nước</t>
  </si>
  <si>
    <t>Số phải nộp trong năm</t>
  </si>
  <si>
    <t>Số đã thực nộp trong năm</t>
  </si>
  <si>
    <t>a) Phải nộp</t>
  </si>
  <si>
    <t>- Thuế Giá trị gia tăng</t>
  </si>
  <si>
    <t>- Thuế thu nhập doanh nghiệp</t>
  </si>
  <si>
    <t>- Thuế thu nhập cá nhân</t>
  </si>
  <si>
    <t xml:space="preserve">- Thuế tài nguyên </t>
  </si>
  <si>
    <t>- Thuế nhà đất và tiền thuê đất</t>
  </si>
  <si>
    <t xml:space="preserve">- Thuế môn bài </t>
  </si>
  <si>
    <t>-Thuế bảo vệ môi trường</t>
  </si>
  <si>
    <t xml:space="preserve">  - Các khoản phí, lệ phí và các khoản phải nộp khác</t>
  </si>
  <si>
    <t xml:space="preserve">   - Phí cấp quyền khai thác k.sản</t>
  </si>
  <si>
    <t>b) Phải thu</t>
  </si>
  <si>
    <t>18. Chi phí phải trả</t>
  </si>
  <si>
    <t>- Trích trước CP hụt hệ số bóc đất</t>
  </si>
  <si>
    <t>- Trích trước chi phí môi trường</t>
  </si>
  <si>
    <t>- Trích trước chi phí thuế tài nguyên</t>
  </si>
  <si>
    <t>- Trích trước CP sửa chữa lớn</t>
  </si>
  <si>
    <t>- Trích trước CP SX than sạch từ đất đá lẫn than</t>
  </si>
  <si>
    <t>- Trích trước CP nổ mìn</t>
  </si>
  <si>
    <t>- Trích trước CP dầu diezen</t>
  </si>
  <si>
    <t xml:space="preserve"> - Trích trước chi phí thuê đất</t>
  </si>
  <si>
    <t xml:space="preserve"> - Trích trước chi phí khác</t>
  </si>
  <si>
    <t>19. Phải trả khác</t>
  </si>
  <si>
    <t>- Kinh phí công đoàn</t>
  </si>
  <si>
    <t>- Bảo hiểm xã hội</t>
  </si>
  <si>
    <t>- Bảo hiểm y tế</t>
  </si>
  <si>
    <t>- Kinh phí Đảng</t>
  </si>
  <si>
    <t>- Trích trước lãi vay</t>
  </si>
  <si>
    <t>- Cổ tức, lợi nhuận phải trả</t>
  </si>
  <si>
    <t>- Đoàn phí công đoàn</t>
  </si>
  <si>
    <t>- Các quỹ hỗ trợ, tương trợ của Công ty</t>
  </si>
  <si>
    <t>- Các khoản phải trả TKV</t>
  </si>
  <si>
    <t>- Các khoản phải trả, phải nộp khác</t>
  </si>
  <si>
    <t>- Nhận ký quỹ, ký cược dài hạn</t>
  </si>
  <si>
    <t>20. Doanh thu chưa thực hiện</t>
  </si>
  <si>
    <t>c) Khả năng không thực hiện được hợp đồng với khách hàng</t>
  </si>
  <si>
    <t>21. Trái phiếu phát hành</t>
  </si>
  <si>
    <t>Lãi suất</t>
  </si>
  <si>
    <t xml:space="preserve"> Kỳ hạn</t>
  </si>
  <si>
    <t>21.1 Trái phiếu thường</t>
  </si>
  <si>
    <t>21.2 Trái phiếu chuyển đổi</t>
  </si>
  <si>
    <t>22. Cổ phiếu ưu đãi phân loại là nợ phải trả</t>
  </si>
  <si>
    <t>23. Dự phòng phải trả</t>
  </si>
  <si>
    <t>24. Tài sản thuế thu nhập hoãn lại và thuế thu nhập hoãn lại phải trả</t>
  </si>
  <si>
    <t>a) Tài sản thuế thu nhập hoãn lại</t>
  </si>
  <si>
    <t>- Thuế suất thuế TNDN sử dụng để xác định giá trị tài sản thuế thu nhập hoãn lại</t>
  </si>
  <si>
    <t>- Tài sản thuế thu nhập hoãn lại liên quan đến khoản chênh lệch tạm thời được khấu trừ</t>
  </si>
  <si>
    <t>- Tài sản thuế thu nhập hoãn lại liên quan đến khoản lỗ tính thuế chưa sử dụng</t>
  </si>
  <si>
    <t>- Tài sản thuế thu nhập hoãn lại liên quan đến khoản ưu đãi tính thuế chưa sử dụng</t>
  </si>
  <si>
    <t>- Số bù trừ với thuế thu nhập hoãn lại phải trả</t>
  </si>
  <si>
    <t>- Tài sản thuế thu nhập hoãn lại</t>
  </si>
  <si>
    <t>b) Tài sản thuế thu nhập hoãn lại phải trả</t>
  </si>
  <si>
    <t>- Thuế suất thuế TNDN sử dụng để xác định giá trị thuế thu nhập hoãn lại phải trả</t>
  </si>
  <si>
    <t>- Thuế thu nhập hoãn lại phải trả phát sinh từ các khoản chênh lệch tạm thời chịu thuế</t>
  </si>
  <si>
    <t>- Số bù trừ với tài sản thuế thu nhập hoãn lại</t>
  </si>
  <si>
    <t xml:space="preserve">d) Cổ phiếu </t>
  </si>
  <si>
    <t xml:space="preserve"> - Số lượng cổ phiếu đăng ký phát hành</t>
  </si>
  <si>
    <t xml:space="preserve"> - Số lượng cổ phiếu phổ thông </t>
  </si>
  <si>
    <t xml:space="preserve">  + Cổ phiếu phổ thông bán ra ngoài công chúng</t>
  </si>
  <si>
    <t xml:space="preserve">  + Cổ phiếu ưu đãi</t>
  </si>
  <si>
    <t xml:space="preserve"> - Số lượng cổ phiếu được mua lại</t>
  </si>
  <si>
    <t xml:space="preserve">  + Cổ phiếu phổ thông</t>
  </si>
  <si>
    <t xml:space="preserve"> - Số lượng cổ phiếu được lưu hành</t>
  </si>
  <si>
    <t>* Mệnh giá cổ phiếu đang lưu hành:</t>
  </si>
  <si>
    <t>đ) Cổ tức</t>
  </si>
  <si>
    <t xml:space="preserve"> - Cổ tức đã công bố sau ngày kết thúc kỳ kế toán năm:</t>
  </si>
  <si>
    <t xml:space="preserve">  + Cổ tức đã công bố trên cổ phiếu phổ thông:</t>
  </si>
  <si>
    <t xml:space="preserve">  + Cổ tức đã công bố trên cổ phiếu ưu đãi:</t>
  </si>
  <si>
    <t xml:space="preserve"> - Cổ tức của cổ phiếu ưu đãi luỹ kế chưa được ghi nhận:</t>
  </si>
  <si>
    <t>e) Các quỹ của doanh nghiệp</t>
  </si>
  <si>
    <t>- Qũy đầu tư phát triển</t>
  </si>
  <si>
    <t>- Quỹ hỗ trợ sắp xếp doanh nghiệp</t>
  </si>
  <si>
    <t>- Quỹ khác thuộc vốn chủ sở hữu</t>
  </si>
  <si>
    <t>g) Thu nhập và chi phí, lãi hoặc lỗ được ghi nhận trực tiếp vào vốn chủ sở hữu theo quy định của các chuẩn mực kế toán cụ thể.</t>
  </si>
  <si>
    <t>26. Chênh lệch đánh giá lại tài sản</t>
  </si>
  <si>
    <t>Lí do thay đổi giữa số đầu năm và cuối năm</t>
  </si>
  <si>
    <t>27. Chênh lệch tỷ giá</t>
  </si>
  <si>
    <t>- Chênh lệch tỷ giá do chuyển đổi BCTC lập bằng ngoại tệ sang VND</t>
  </si>
  <si>
    <t>28. Nguồn kinh phí</t>
  </si>
  <si>
    <t>- Nguồn kinh phí được cấp trong năm</t>
  </si>
  <si>
    <t>- Chi sự nghiệp</t>
  </si>
  <si>
    <t>- Nguồn kinh phí còn lại cuối năm</t>
  </si>
  <si>
    <t>29. Các khoản mục ngoài Bảng Cân đối kế toán</t>
  </si>
  <si>
    <t>a) Tài sản thuê ngoài: Tổng số tiền thuê tối thiểu trong tương lai của hợp đồng thuê hoạt động tài sản không hủy ngang theo các thời hạn</t>
  </si>
  <si>
    <t>- Từ 1 năm trở xuống</t>
  </si>
  <si>
    <t>- Trên 1 năm đến 5 năm</t>
  </si>
  <si>
    <t>- Trên 5 năm</t>
  </si>
  <si>
    <t>b) Tài sản nhận giữ hộ</t>
  </si>
  <si>
    <t>c) Ngoại tệ các loại</t>
  </si>
  <si>
    <t>d) Vàng tiền tệ</t>
  </si>
  <si>
    <t>đ) Nợ khó đòi đã xử lý</t>
  </si>
  <si>
    <t>e) Các thông tin khác về các khoản mục ngoài Bảng Cân đối kế toán.</t>
  </si>
  <si>
    <t>VII. Thông tin bổ sung cho các khoản mục trình bày trong Báo cáo kết quả hoạt động kinh doanh</t>
  </si>
  <si>
    <t>1. Tổng doanh thu bán hàng và cung cấp dịch vụ</t>
  </si>
  <si>
    <t>a) Doanh thu</t>
  </si>
  <si>
    <t>- Doanh thu bán hàng:</t>
  </si>
  <si>
    <t>- Doanh thu hỗ trợ kinh phí thiệt hại do mưa lũ:</t>
  </si>
  <si>
    <t>Trong đó</t>
  </si>
  <si>
    <t>- Chiết khấu thương mại</t>
  </si>
  <si>
    <t>- Giảm giá hàng bán</t>
  </si>
  <si>
    <t>- Hàng bán bị trả lại</t>
  </si>
  <si>
    <t>3. Giá vốn hàng bán</t>
  </si>
  <si>
    <t>- Giá vốn của hàng hóa đã bán:</t>
  </si>
  <si>
    <t>- Giá vốn của thành phẩm đã bán:</t>
  </si>
  <si>
    <t>- Dự phòng giảm giá hàng tồn kho:</t>
  </si>
  <si>
    <t>- Giá vốn hỗ trợ kinh phí thiệt hại mưa lũ:</t>
  </si>
  <si>
    <t>4. Doanh thu hoạt động tài chính</t>
  </si>
  <si>
    <t>- Lãi tiền gửi, tiền cho vay</t>
  </si>
  <si>
    <t>- Lãi bán các khoản đầu tư:</t>
  </si>
  <si>
    <t>- Cổ tức, lợi nhuận được chia:</t>
  </si>
  <si>
    <t>- Lãi chênh lệch tỉ giá:</t>
  </si>
  <si>
    <t>- Lãi bán hàng trả chậm, chiết khấu thanh toán;</t>
  </si>
  <si>
    <t>- Doanh thu hoạt động tài chính khác</t>
  </si>
  <si>
    <t>5. Chi phí tài chính</t>
  </si>
  <si>
    <t xml:space="preserve"> - Lãi tiền vay</t>
  </si>
  <si>
    <t>- Chiết khấu thanh toán, lãi bán hàng trả chậm:</t>
  </si>
  <si>
    <t>- Lỗ do thanh lý các khoản đầu tư tài chính:</t>
  </si>
  <si>
    <t>- Lỗ chênh lệch tỷ giá:</t>
  </si>
  <si>
    <t>- Dự phòng đầu tư tài chính dài hạn</t>
  </si>
  <si>
    <t>- Các khoản ghi giảm chi phí tài chính</t>
  </si>
  <si>
    <t>6. Thu nhập khác</t>
  </si>
  <si>
    <t>- Thanh lý, nhượng bán TSCĐ:</t>
  </si>
  <si>
    <t>- Lãi do đánh giá lại tài sản:</t>
  </si>
  <si>
    <t>- Tiền phạt thu được:</t>
  </si>
  <si>
    <t>- Thuế được giảm:</t>
  </si>
  <si>
    <t>- Các khoản khác:</t>
  </si>
  <si>
    <t>7. Chi phí khác</t>
  </si>
  <si>
    <t>- Giá trị còn lại TSCĐ và chi phí thanh lý, nhượng bán TSCĐ:</t>
  </si>
  <si>
    <t>- Các khoản bị phạt</t>
  </si>
  <si>
    <t>8. Chi phí bán hàng và chi phí quản lý doanh nghiệp</t>
  </si>
  <si>
    <t>a) Các khoản chi phí quản lý doanh nghiệp phát sinh trong kỳ:</t>
  </si>
  <si>
    <t>- Chi phí nguyên liệu, vật liệu</t>
  </si>
  <si>
    <t>- Chi phí nhân công</t>
  </si>
  <si>
    <t>- Chi phí khấu hao tài sản cố định</t>
  </si>
  <si>
    <t>- Chi phí dịch vụ mua ngoài</t>
  </si>
  <si>
    <t>- Chi phí khác bằng tiền</t>
  </si>
  <si>
    <t>- Trích lập dự phòng nợ phải thu khó đòi</t>
  </si>
  <si>
    <t>b) Các khoản chi phí bán hàng phát sinh trong kỳ:</t>
  </si>
  <si>
    <t>c) Các khoản ghi giảm chi phí bán hàng và chi phí quản lý doanh nghiệp</t>
  </si>
  <si>
    <t>- Hoàn nhập dự phòng bảo hành sản phẩm, hàng hóa:</t>
  </si>
  <si>
    <t>- Hoàn nhập dự phòng nợ phải thu khó đòi:</t>
  </si>
  <si>
    <t>- Các khoản ghi giảm khác</t>
  </si>
  <si>
    <t>9. Chi phí sản xuất kinh doanh theo yếu tố</t>
  </si>
  <si>
    <t>10. Chi phí thuế thu nhập doanh nghiệp hiện hành</t>
  </si>
  <si>
    <t>- Chi phí thuế thu nhập doanh nghiệp tính trên thu nhập chịu thuế năm hiện hành</t>
  </si>
  <si>
    <t>- Điều chỉnh chi phí thuế thu nhập doanh nghiệp của các năm trước vào chi phí thuế thu nhập hiện hành năm nay</t>
  </si>
  <si>
    <t>- Tổng chi phí thuế thu nhập doanh nghiệp hiện hành</t>
  </si>
  <si>
    <t>11. Chi phí thuế thu nhập doanh nghiệp hoãn lại</t>
  </si>
  <si>
    <t>- Chi phí thuế thu nhập doanh nghiệp hoãn lại phát sinh từ các khoản chênh lệch tạm thời phải chịu thuế:</t>
  </si>
  <si>
    <t>- Chi phí thuế thu nhập doanh nghiệp hoãn lại phát sinh từ việc hoàn nhập tài sản thuế thu nhập hoãn lại:</t>
  </si>
  <si>
    <t>- Thu nhập thuế thu nhập doanh nghiệp hoãn lại phát sinh từ các khoản chênh lệch tạm thời được khấu trừ:</t>
  </si>
  <si>
    <t>- Thu nhập thuế thu nhập doanh nghiệp hoãn lại phát sinh từ các khoản lỗ tính thuế và ưu đãi thuế chưa sử dụng:</t>
  </si>
  <si>
    <t>- Thu nhập thuế thu nhập doanh nghiệp hoãn lại phát sinh từ việc hoàn nhập thuế thu nhập doanh nghiệp hoãn lại phải trả:</t>
  </si>
  <si>
    <t>- Tổng chi phí thuế thu nhập doanh nghiệp hoãn lại</t>
  </si>
  <si>
    <t>VIII. Thông tin bổ sung cho các khoản mục trình bày trong Báo cáo lưu chuyển tiền tệ</t>
  </si>
  <si>
    <t>1. Các giao dịch không bằng tiền ảnh hưởng đến báo cáo lưu chuyển tiền tệ trong tương lai</t>
  </si>
  <si>
    <t>- Mua tài sản bằng cách nhận các khoản nợ liên quan trực tiếp hoặc thông qua nghiệp vụ cho thuê tài chính:</t>
  </si>
  <si>
    <t>- Mua doanh nghiệp thông qua phát hành cổ phiếu:</t>
  </si>
  <si>
    <t>- Chuyển nợ thành vốn chủ sở hữu:</t>
  </si>
  <si>
    <t>- Các giao dịch phi tiền tệ khác:</t>
  </si>
  <si>
    <t>2. Các khoản tiền do doanh nghiệp nắm giữ nhưng không được sử dụng:</t>
  </si>
  <si>
    <t>3. Số tiền đi vay thực thụ trong kỳ:</t>
  </si>
  <si>
    <t>- Tiền thu từ đi vay theo khế ước thông thường:</t>
  </si>
  <si>
    <t>- Tiền thu từ đi vay dưới hình thức khác:</t>
  </si>
  <si>
    <t>4. Số tiền đã thực trả gốc vay trong kỳ:</t>
  </si>
  <si>
    <t>- Tiền trả nợ gốc vay theo khế ước thông thường:</t>
  </si>
  <si>
    <t>- Tiền trả nợ vay dưới hình thức khác:</t>
  </si>
  <si>
    <t>IX. Những thông tin khác</t>
  </si>
  <si>
    <t>1. Những khoản nợ tiềm tàng, khoản cam kết và những thông tin tài chính khác;</t>
  </si>
  <si>
    <t>2. Những sự kiện phát sinh sau ngày kết thúc kỳ kế toán năm;</t>
  </si>
  <si>
    <t>3. Thông tin về các bên liên quan;</t>
  </si>
  <si>
    <t>4. Trình bày tài sản, doanh thu, kết quả kinh doanh theo bộ phận theo quy định của Chuẩn mực kế toán số 28 "Báo cáo bộ phận";</t>
  </si>
  <si>
    <t>5. Thông tin so sánh;</t>
  </si>
  <si>
    <t>6. Thông tin về hoạt động liên tục;</t>
  </si>
  <si>
    <t>7. Những thông tin khác.</t>
  </si>
  <si>
    <t>Tẩy Thị Vinh</t>
  </si>
  <si>
    <t>Nguyễn Hữu Trường</t>
  </si>
  <si>
    <t>25- Vốn chủ sở hữu</t>
  </si>
  <si>
    <t>a) Bảng đối chiếu biến động của vốn chủ sở hữu</t>
  </si>
  <si>
    <t xml:space="preserve"> Vốn góp của chủ sở hữu</t>
  </si>
  <si>
    <t>Chênh lệch tỷ giá</t>
  </si>
  <si>
    <t>Lợi nhuận sau thuế chưa phân phối và các quỹ</t>
  </si>
  <si>
    <t>Các khoản mục khác</t>
  </si>
  <si>
    <t>Số dư đầu năm trước</t>
  </si>
  <si>
    <t xml:space="preserve"> - Tăng vốn trong năm trước</t>
  </si>
  <si>
    <t xml:space="preserve"> - Lãi trong năm trước</t>
  </si>
  <si>
    <t xml:space="preserve"> - Tăng khác</t>
  </si>
  <si>
    <t xml:space="preserve"> - Giảm vốn trong năm trước</t>
  </si>
  <si>
    <t xml:space="preserve"> - Lỗ trong năm trước</t>
  </si>
  <si>
    <t xml:space="preserve"> - Giảm khác</t>
  </si>
  <si>
    <t>Số dư đầu năm nay</t>
  </si>
  <si>
    <t xml:space="preserve"> - Tăng vốn trong năm nay</t>
  </si>
  <si>
    <t xml:space="preserve"> - Lãi trong năm nay</t>
  </si>
  <si>
    <t xml:space="preserve"> - Tăng khác </t>
  </si>
  <si>
    <t xml:space="preserve"> - Giảm vốn trong năm nay</t>
  </si>
  <si>
    <t xml:space="preserve"> - Lỗ trong năm nay</t>
  </si>
  <si>
    <t>Số dư cuối năm nay</t>
  </si>
  <si>
    <t>b) Chi tiết vốn đầu tư của chủ sở hữu</t>
  </si>
  <si>
    <t xml:space="preserve">Cuối năm </t>
  </si>
  <si>
    <t xml:space="preserve"> - Vốn góp của nhà nước</t>
  </si>
  <si>
    <t xml:space="preserve"> - Vốn góp cổ phần</t>
  </si>
  <si>
    <t xml:space="preserve"> - …..</t>
  </si>
  <si>
    <t>c) Các giao dịch về vốn với các chủ sở hữu và phân phối cổ tức, chia lợi nhuận</t>
  </si>
  <si>
    <t xml:space="preserve"> - Vốn đầu tư của chủ sở hữu</t>
  </si>
  <si>
    <t xml:space="preserve">   + Vốn góp đầu năm</t>
  </si>
  <si>
    <t xml:space="preserve">   + Vốn góp tăng trong năm</t>
  </si>
  <si>
    <t xml:space="preserve">   + Vốn góp giảm trong năm</t>
  </si>
  <si>
    <t xml:space="preserve">   + Vốn góp cuối năm</t>
  </si>
  <si>
    <t xml:space="preserve"> - Cổ tức, lợi nhuận đã chia</t>
  </si>
  <si>
    <t xml:space="preserve">09 - Tăng, giảm tài sản cố định hữu hình </t>
  </si>
  <si>
    <t>STT</t>
  </si>
  <si>
    <t>KHOẢN MỤC</t>
  </si>
  <si>
    <t>Tổng số</t>
  </si>
  <si>
    <t>CHIA THEO NHÓM TÀI SẢN</t>
  </si>
  <si>
    <t>Nhà cửa</t>
  </si>
  <si>
    <t>V.kiến trúc</t>
  </si>
  <si>
    <t>TB Động lực</t>
  </si>
  <si>
    <t>M.móc SX</t>
  </si>
  <si>
    <t>Vận tải</t>
  </si>
  <si>
    <t>Truyền dẫn</t>
  </si>
  <si>
    <t>Q.lý + ĐLTN</t>
  </si>
  <si>
    <t>TSCĐ khác</t>
  </si>
  <si>
    <t>TSCĐ
 quỹ phúc lợi</t>
  </si>
  <si>
    <t>Nguyên giá TSCĐ hữu hình</t>
  </si>
  <si>
    <t>Số dư đầu năm 01.01.2016</t>
  </si>
  <si>
    <t>Mua trong kỳ</t>
  </si>
  <si>
    <t>Đầu tư XDCB hoàn thành</t>
  </si>
  <si>
    <t>Tăng khác (Do luân chuyển; do TĐT)</t>
  </si>
  <si>
    <t>3b</t>
  </si>
  <si>
    <t>Tăng khác (Do luân chuyển từ TTC sang)</t>
  </si>
  <si>
    <t>Chuyển sang BĐS đầu tư</t>
  </si>
  <si>
    <t>Thanh lý, nhượng bán</t>
  </si>
  <si>
    <t>Giảm khác (chuyển thành CCDC theo TT45)</t>
  </si>
  <si>
    <t>Số dư cuối kỳ</t>
  </si>
  <si>
    <t>Giá trị hao mòn luỹ kế</t>
  </si>
  <si>
    <t>Khấu hao trong kỳ</t>
  </si>
  <si>
    <t xml:space="preserve">Số dư cuối kỳ </t>
  </si>
  <si>
    <t>G.trị còn lại của TSCĐ HH</t>
  </si>
  <si>
    <t>Tại ngày đầu năm 01.01.2016</t>
  </si>
  <si>
    <t>Tại ngày cuối kỳ</t>
  </si>
  <si>
    <t>* Giá trị còn lại cuối kỳ của TSCĐ hữu hình đã dùng thế chấp, cầm cố đảm bảo các khoản vay:</t>
  </si>
  <si>
    <t>* Nguyên giá TSCĐ cuối kỳ đã khấu hao hết nhưng vẫn còn sử dụng: 860 108 615 329 đồng.</t>
  </si>
  <si>
    <t>* Nguyên giá TSCĐ cuối kỳ chờ thanh lý: 860 108 615 329 đồng.</t>
  </si>
  <si>
    <t>* Các cam kết về việc mua bán TSCĐ hữu hình có giá trị lớn trong tương lai:</t>
  </si>
  <si>
    <t>* Các thay đổi khác về TSCĐ hữu hình:</t>
  </si>
  <si>
    <t>11 - Tăng, giảm tài sản cố định thuê tài chính.</t>
  </si>
  <si>
    <t>Nhà cửa
Vật kiến trúc</t>
  </si>
  <si>
    <t>Thiết bị
 động lực</t>
  </si>
  <si>
    <t>Máy móc
thiết bị</t>
  </si>
  <si>
    <t>Truyền
 dẫn</t>
  </si>
  <si>
    <t>Q.lý 
+ ĐLTN</t>
  </si>
  <si>
    <t>TSCĐ
hữu hình #</t>
  </si>
  <si>
    <t>TSCĐ
 vô hình</t>
  </si>
  <si>
    <t>Nguyên giá tài sản cố định TTC</t>
  </si>
  <si>
    <t>Thuê tài chính trong kỳ</t>
  </si>
  <si>
    <t>Mua lại TSCĐ thuê tài chính</t>
  </si>
  <si>
    <t>Tăng khác</t>
  </si>
  <si>
    <t>Trả lại TSCĐ thuê tài chính</t>
  </si>
  <si>
    <t>Giảm khác (Điều chỉnh sang HH)</t>
  </si>
  <si>
    <t>Hao mòn tài sản cố định TTC</t>
  </si>
  <si>
    <t>Giá trị còn lại của TSCĐ TTC</t>
  </si>
  <si>
    <t>* Tiền thuê phát sinh thêm được ghi nhận là chi phí trong Kỳ:  đ</t>
  </si>
  <si>
    <t>* Căn cứ để xác định tiền thuê phát sinh thêm: Căn cứ vào giá trị hợp đồng thuê tài chính được ký và thời điểm tài sản được bàn giao cho Công ty sử dụng.</t>
  </si>
  <si>
    <t>* Điều khoản gia hạn thuê hoặc quyền được mua tài sản:</t>
  </si>
  <si>
    <t>10 - Tăng, giảm tài sản cố định vô hình</t>
  </si>
  <si>
    <t>Quyền SD đất</t>
  </si>
  <si>
    <t>Quyền phát hành</t>
  </si>
  <si>
    <t>Bản quyền,
bằng sáng chế</t>
  </si>
  <si>
    <t>Nhãn hiệu
 hàng hoá</t>
  </si>
  <si>
    <t>Phần mềm
máy vi tính</t>
  </si>
  <si>
    <t>Giấy phép
nhượng quyền</t>
  </si>
  <si>
    <t>TSCĐ
vô hình khác</t>
  </si>
  <si>
    <t>Lợi thế
kinh doanh</t>
  </si>
  <si>
    <t>Nguyên giá TSCĐ vô hình</t>
  </si>
  <si>
    <t>Mua trong năm</t>
  </si>
  <si>
    <t>Tạo ra từ nội bộ doanh nghiệp</t>
  </si>
  <si>
    <t>Tăng do hợp nhất kinh doanh</t>
  </si>
  <si>
    <t>Giảm khác</t>
  </si>
  <si>
    <t>Giá trị còn lại của TSCĐ VH</t>
  </si>
  <si>
    <t>* Thuyết minh số liệu và giải trình khác:</t>
  </si>
  <si>
    <t>* Nguyên giá TSCĐ cuối kỳ đã khấu hao hết nhưng vẫn còn sử dụng: 826 933 200 đồng.</t>
  </si>
  <si>
    <t>* Nguyên giá TSCĐ cuối kỳ chờ thanh lý: 826 933 200 đồng.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</si>
</sst>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* #,##0.00_-;\-* #,##0.00_-;_-* &quot;-&quot;??_-;_-@_-"/>
    <numFmt numFmtId="167" formatCode="#,##0\ &quot;DM&quot;;\-#,##0\ &quot;DM&quot;"/>
    <numFmt numFmtId="168" formatCode="0.000%"/>
    <numFmt numFmtId="169" formatCode="_-&quot;$&quot;* #,##0_-;\-&quot;$&quot;* #,##0_-;_-&quot;$&quot;* &quot;-&quot;_-;_-@_-"/>
    <numFmt numFmtId="170" formatCode="_-&quot;$&quot;* #,##0.00_-;\-&quot;$&quot;* #,##0.00_-;_-&quot;$&quot;* &quot;-&quot;??_-;_-@_-"/>
    <numFmt numFmtId="171" formatCode="00.000"/>
    <numFmt numFmtId="172" formatCode="&quot;?&quot;#,##0;&quot;?&quot;\-#,##0"/>
    <numFmt numFmtId="173" formatCode="#,##0.0_);\(#,##0.0\)"/>
    <numFmt numFmtId="174" formatCode="_ * #,##0.00_ ;_ * \-#,##0.00_ ;_ * &quot;-&quot;??_ ;_ @_ "/>
    <numFmt numFmtId="175" formatCode="_ * #,##0_ ;_ * \-#,##0_ ;_ * &quot;-&quot;??_ ;_ @_ "/>
    <numFmt numFmtId="176" formatCode="_(* #,##0.00_);_(* \(#,##0.00\);_(* &quot;-&quot;_);_(@_)"/>
    <numFmt numFmtId="177" formatCode="General_)"/>
    <numFmt numFmtId="178" formatCode="_-* #,##0\ _?_-;\-* #,##0\ _?_-;_-* &quot;-&quot;??\ _?_-;_-@_-"/>
  </numFmts>
  <fonts count="93">
    <font>
      <sz val="12"/>
      <color indexed="8"/>
      <name val=".VnTime"/>
    </font>
    <font>
      <sz val="12"/>
      <color indexed="8"/>
      <name val=".VnTime"/>
    </font>
    <font>
      <b/>
      <sz val="12"/>
      <color indexed="8"/>
      <name val="Arial"/>
    </font>
    <font>
      <sz val="14"/>
      <color indexed="8"/>
      <name val="??"/>
    </font>
    <font>
      <sz val="12"/>
      <color indexed="8"/>
      <name val="???"/>
    </font>
    <font>
      <sz val="12"/>
      <color indexed="8"/>
      <name val="??"/>
    </font>
    <font>
      <sz val="12"/>
      <color indexed="8"/>
      <name val="????"/>
      <charset val="136"/>
    </font>
    <font>
      <sz val="11"/>
      <color indexed="8"/>
      <name val="??"/>
    </font>
    <font>
      <sz val="10"/>
      <color indexed="8"/>
      <name val="???"/>
    </font>
    <font>
      <sz val="12"/>
      <color indexed="8"/>
      <name val=".VnTime"/>
    </font>
    <font>
      <sz val="14"/>
      <color indexed="8"/>
      <name val=".VnTime"/>
    </font>
    <font>
      <b/>
      <sz val="12"/>
      <color indexed="8"/>
      <name val=".VnArial NarrowH"/>
    </font>
    <font>
      <b/>
      <sz val="12"/>
      <color indexed="8"/>
      <name val=".VnArial Narrow"/>
    </font>
    <font>
      <sz val="12"/>
      <color indexed="8"/>
      <name val=".VnArial Narrow"/>
    </font>
    <font>
      <i/>
      <sz val="12"/>
      <color indexed="8"/>
      <name val=".VnArial Narrow"/>
    </font>
    <font>
      <sz val="11"/>
      <color indexed="8"/>
      <name val="Times New Roman"/>
    </font>
    <font>
      <b/>
      <sz val="11"/>
      <color indexed="8"/>
      <name val="Times New Roman"/>
    </font>
    <font>
      <sz val="12"/>
      <color indexed="8"/>
      <name val="Times New Roman"/>
    </font>
    <font>
      <b/>
      <sz val="12"/>
      <color indexed="8"/>
      <name val="Times New Roman"/>
    </font>
    <font>
      <i/>
      <sz val="11"/>
      <color indexed="8"/>
      <name val="Times New Roman"/>
    </font>
    <font>
      <sz val="10"/>
      <color indexed="8"/>
      <name val="Times New Roman"/>
    </font>
    <font>
      <b/>
      <sz val="15"/>
      <color indexed="8"/>
      <name val="Times New Roman"/>
    </font>
    <font>
      <sz val="14"/>
      <color indexed="8"/>
      <name val="Times New Roman"/>
    </font>
    <font>
      <i/>
      <sz val="13"/>
      <color indexed="8"/>
      <name val="Times New Roman"/>
    </font>
    <font>
      <b/>
      <i/>
      <sz val="13"/>
      <color indexed="8"/>
      <name val="Times New Roman"/>
    </font>
    <font>
      <b/>
      <sz val="10"/>
      <color indexed="8"/>
      <name val="Times New Roman"/>
    </font>
    <font>
      <b/>
      <sz val="9"/>
      <color indexed="8"/>
      <name val="Times New Roman"/>
    </font>
    <font>
      <b/>
      <i/>
      <sz val="10"/>
      <color indexed="8"/>
      <name val="Times New Roman"/>
    </font>
    <font>
      <i/>
      <sz val="10"/>
      <color indexed="8"/>
      <name val="Times New Roman"/>
    </font>
    <font>
      <sz val="10"/>
      <color indexed="8"/>
      <name val="Times New Roman"/>
    </font>
    <font>
      <i/>
      <sz val="10"/>
      <color indexed="10"/>
      <name val="Times New Roman"/>
    </font>
    <font>
      <b/>
      <i/>
      <sz val="12"/>
      <color indexed="8"/>
      <name val="Times New Roman"/>
    </font>
    <font>
      <b/>
      <i/>
      <sz val="14"/>
      <color indexed="8"/>
      <name val="Times New Roman"/>
    </font>
    <font>
      <i/>
      <sz val="12"/>
      <color indexed="8"/>
      <name val="Times New Roman"/>
    </font>
    <font>
      <sz val="13"/>
      <color indexed="8"/>
      <name val="Times New Roman"/>
    </font>
    <font>
      <sz val="12"/>
      <color indexed="8"/>
      <name val="Times New Roman"/>
      <charset val="163"/>
    </font>
    <font>
      <b/>
      <sz val="12"/>
      <color indexed="8"/>
      <name val=".VnTimeH"/>
    </font>
    <font>
      <sz val="10"/>
      <color indexed="8"/>
      <name val=".VnArial Narrow"/>
    </font>
    <font>
      <b/>
      <u/>
      <sz val="12"/>
      <color indexed="8"/>
      <name val=".VnArial Narrow"/>
    </font>
    <font>
      <sz val="10"/>
      <color indexed="8"/>
      <name val=".VnTime"/>
    </font>
    <font>
      <sz val="10"/>
      <color indexed="8"/>
      <name val="MS Sans Serif"/>
    </font>
    <font>
      <sz val="10"/>
      <color indexed="8"/>
      <name val="Times New Roman"/>
      <charset val="163"/>
    </font>
    <font>
      <sz val="10"/>
      <color indexed="8"/>
      <name val="Arial"/>
      <charset val="163"/>
    </font>
    <font>
      <b/>
      <sz val="14"/>
      <color indexed="8"/>
      <name val="Times New Roman"/>
    </font>
    <font>
      <sz val="10"/>
      <color indexed="8"/>
      <name val="Arial"/>
    </font>
    <font>
      <b/>
      <sz val="10"/>
      <color indexed="18"/>
      <name val="Times New Roman"/>
    </font>
    <font>
      <sz val="10"/>
      <color indexed="10"/>
      <name val="Times New Roman"/>
    </font>
    <font>
      <b/>
      <sz val="10"/>
      <color indexed="10"/>
      <name val="Times New Roman"/>
    </font>
    <font>
      <b/>
      <sz val="10"/>
      <color indexed="8"/>
      <name val=".VnTime"/>
    </font>
    <font>
      <b/>
      <sz val="10"/>
      <color indexed="8"/>
      <name val=".VnTimeH"/>
    </font>
    <font>
      <b/>
      <u/>
      <sz val="12"/>
      <color indexed="8"/>
      <name val="Times New Roman"/>
    </font>
    <font>
      <sz val="9"/>
      <color indexed="8"/>
      <name val="Times New Roman"/>
    </font>
    <font>
      <sz val="12"/>
      <color indexed="8"/>
      <name val="Times New Roman"/>
    </font>
    <font>
      <b/>
      <sz val="12"/>
      <color indexed="8"/>
      <name val="Times New Roman"/>
      <charset val="163"/>
    </font>
    <font>
      <sz val="13"/>
      <color indexed="8"/>
      <name val="Times New Roman"/>
      <charset val="163"/>
    </font>
    <font>
      <sz val="9"/>
      <color indexed="8"/>
      <name val="Times New Roman"/>
    </font>
    <font>
      <sz val="9"/>
      <color indexed="8"/>
      <name val=".VnArial Narrow"/>
    </font>
    <font>
      <b/>
      <sz val="9"/>
      <color indexed="8"/>
      <name val=".VnArial Narrow"/>
    </font>
    <font>
      <b/>
      <sz val="14"/>
      <color indexed="8"/>
      <name val=".VnArial NarrowH"/>
    </font>
    <font>
      <b/>
      <u/>
      <sz val="9"/>
      <color indexed="8"/>
      <name val=".VnArial Narrow"/>
    </font>
    <font>
      <b/>
      <sz val="9"/>
      <color indexed="8"/>
      <name val=".VnTimeH"/>
    </font>
    <font>
      <i/>
      <sz val="10"/>
      <color indexed="8"/>
      <name val=".VnArial Narrow"/>
    </font>
    <font>
      <b/>
      <sz val="10"/>
      <color indexed="8"/>
      <name val=".VnArial NarrowH"/>
    </font>
    <font>
      <b/>
      <u/>
      <sz val="10"/>
      <color indexed="8"/>
      <name val=".VnArial Narrow"/>
    </font>
    <font>
      <b/>
      <sz val="10"/>
      <color indexed="8"/>
      <name val=".VnArial Narrow"/>
    </font>
    <font>
      <sz val="11"/>
      <color indexed="8"/>
      <name val="Arial"/>
      <charset val="163"/>
    </font>
    <font>
      <sz val="11"/>
      <color indexed="9"/>
      <name val="Arial"/>
      <charset val="163"/>
    </font>
    <font>
      <sz val="11"/>
      <color indexed="20"/>
      <name val="Arial"/>
      <charset val="163"/>
    </font>
    <font>
      <b/>
      <sz val="11"/>
      <color indexed="52"/>
      <name val="Arial"/>
      <charset val="163"/>
    </font>
    <font>
      <b/>
      <sz val="11"/>
      <color indexed="9"/>
      <name val="Arial"/>
      <charset val="163"/>
    </font>
    <font>
      <i/>
      <sz val="11"/>
      <color indexed="23"/>
      <name val="Arial"/>
      <charset val="163"/>
    </font>
    <font>
      <sz val="11"/>
      <color indexed="17"/>
      <name val="Arial"/>
      <charset val="163"/>
    </font>
    <font>
      <b/>
      <sz val="15"/>
      <color indexed="54"/>
      <name val="Arial"/>
      <charset val="163"/>
    </font>
    <font>
      <b/>
      <sz val="13"/>
      <color indexed="54"/>
      <name val="Arial"/>
      <charset val="163"/>
    </font>
    <font>
      <b/>
      <sz val="11"/>
      <color indexed="54"/>
      <name val="Arial"/>
      <charset val="163"/>
    </font>
    <font>
      <sz val="11"/>
      <color indexed="62"/>
      <name val="Arial"/>
      <charset val="163"/>
    </font>
    <font>
      <sz val="11"/>
      <color indexed="52"/>
      <name val="Arial"/>
      <charset val="163"/>
    </font>
    <font>
      <sz val="11"/>
      <color indexed="60"/>
      <name val="Arial"/>
      <charset val="163"/>
    </font>
    <font>
      <b/>
      <sz val="11"/>
      <color indexed="63"/>
      <name val="Arial"/>
      <charset val="163"/>
    </font>
    <font>
      <sz val="18"/>
      <color indexed="54"/>
      <name val="Times New Roman"/>
      <charset val="163"/>
    </font>
    <font>
      <b/>
      <sz val="11"/>
      <color indexed="8"/>
      <name val="Arial"/>
      <charset val="163"/>
    </font>
    <font>
      <sz val="11"/>
      <color indexed="10"/>
      <name val="Arial"/>
      <charset val="163"/>
    </font>
    <font>
      <sz val="13"/>
      <color indexed="8"/>
      <name val="Times New Roman"/>
      <charset val="163"/>
    </font>
    <font>
      <sz val="12"/>
      <color indexed="8"/>
      <name val="Times New Roman"/>
      <charset val="163"/>
    </font>
    <font>
      <sz val="14"/>
      <color indexed="8"/>
      <name val="Times New Roman"/>
      <charset val="163"/>
    </font>
    <font>
      <b/>
      <sz val="14"/>
      <color indexed="8"/>
      <name val="Times New Roman"/>
      <charset val="163"/>
    </font>
    <font>
      <b/>
      <i/>
      <sz val="14"/>
      <color indexed="8"/>
      <name val="Times New Roman"/>
      <charset val="163"/>
    </font>
    <font>
      <b/>
      <i/>
      <sz val="12"/>
      <color indexed="8"/>
      <name val="Times New Roman"/>
      <charset val="163"/>
    </font>
    <font>
      <b/>
      <sz val="12"/>
      <color indexed="8"/>
      <name val="Times New Roman"/>
      <charset val="163"/>
    </font>
    <font>
      <i/>
      <sz val="12"/>
      <color indexed="8"/>
      <name val="Times New Roman"/>
      <charset val="163"/>
    </font>
    <font>
      <i/>
      <sz val="14"/>
      <color indexed="8"/>
      <name val="Times New Roman"/>
      <charset val="163"/>
    </font>
    <font>
      <b/>
      <sz val="13"/>
      <color indexed="8"/>
      <name val="Times New Roman"/>
      <charset val="163"/>
    </font>
    <font>
      <b/>
      <sz val="22"/>
      <color indexed="8"/>
      <name val="Times New Roman"/>
      <charset val="163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71">
    <xf numFmtId="0" fontId="0" fillId="0" borderId="0"/>
    <xf numFmtId="0" fontId="65" fillId="2" borderId="0" applyNumberFormat="0" applyBorder="0" applyAlignment="0" applyProtection="0"/>
    <xf numFmtId="0" fontId="65" fillId="3" borderId="0" applyNumberFormat="0" applyBorder="0" applyAlignment="0" applyProtection="0"/>
    <xf numFmtId="0" fontId="65" fillId="4" borderId="0" applyNumberFormat="0" applyBorder="0" applyAlignment="0" applyProtection="0"/>
    <xf numFmtId="0" fontId="65" fillId="5" borderId="0" applyNumberFormat="0" applyBorder="0" applyAlignment="0" applyProtection="0"/>
    <xf numFmtId="0" fontId="65" fillId="6" borderId="0" applyNumberFormat="0" applyBorder="0" applyAlignment="0" applyProtection="0"/>
    <xf numFmtId="0" fontId="65" fillId="7" borderId="0" applyNumberFormat="0" applyBorder="0" applyAlignment="0" applyProtection="0"/>
    <xf numFmtId="0" fontId="65" fillId="8" borderId="0" applyNumberFormat="0" applyBorder="0" applyAlignment="0" applyProtection="0"/>
    <xf numFmtId="0" fontId="65" fillId="3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8" borderId="0" applyNumberFormat="0" applyBorder="0" applyAlignment="0" applyProtection="0"/>
    <xf numFmtId="0" fontId="65" fillId="10" borderId="0" applyNumberFormat="0" applyBorder="0" applyAlignment="0" applyProtection="0"/>
    <xf numFmtId="0" fontId="66" fillId="8" borderId="0" applyNumberFormat="0" applyBorder="0" applyAlignment="0" applyProtection="0"/>
    <xf numFmtId="0" fontId="66" fillId="3" borderId="0" applyNumberFormat="0" applyBorder="0" applyAlignment="0" applyProtection="0"/>
    <xf numFmtId="0" fontId="66" fillId="9" borderId="0" applyNumberFormat="0" applyBorder="0" applyAlignment="0" applyProtection="0"/>
    <xf numFmtId="0" fontId="66" fillId="10" borderId="0" applyNumberFormat="0" applyBorder="0" applyAlignment="0" applyProtection="0"/>
    <xf numFmtId="0" fontId="66" fillId="11" borderId="0" applyNumberFormat="0" applyBorder="0" applyAlignment="0" applyProtection="0"/>
    <xf numFmtId="0" fontId="66" fillId="12" borderId="0" applyNumberFormat="0" applyBorder="0" applyAlignment="0" applyProtection="0"/>
    <xf numFmtId="0" fontId="66" fillId="11" borderId="0" applyNumberFormat="0" applyBorder="0" applyAlignment="0" applyProtection="0"/>
    <xf numFmtId="0" fontId="66" fillId="13" borderId="0" applyNumberFormat="0" applyBorder="0" applyAlignment="0" applyProtection="0"/>
    <xf numFmtId="0" fontId="66" fillId="14" borderId="0" applyNumberFormat="0" applyBorder="0" applyAlignment="0" applyProtection="0"/>
    <xf numFmtId="0" fontId="66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2" borderId="0" applyNumberFormat="0" applyBorder="0" applyAlignment="0" applyProtection="0"/>
    <xf numFmtId="0" fontId="67" fillId="17" borderId="0" applyNumberFormat="0" applyBorder="0" applyAlignment="0" applyProtection="0"/>
    <xf numFmtId="0" fontId="68" fillId="9" borderId="1" applyNumberFormat="0" applyAlignment="0" applyProtection="0"/>
    <xf numFmtId="0" fontId="69" fillId="14" borderId="2" applyNumberFormat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4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7" borderId="0" applyNumberFormat="0" applyBorder="0" applyAlignment="0" applyProtection="0"/>
    <xf numFmtId="0" fontId="2" fillId="0" borderId="3" applyNumberFormat="0" applyAlignment="0" applyProtection="0">
      <alignment horizontal="left" vertical="center"/>
    </xf>
    <xf numFmtId="0" fontId="2" fillId="0" borderId="4">
      <alignment horizontal="left" vertical="center"/>
    </xf>
    <xf numFmtId="0" fontId="72" fillId="0" borderId="5" applyNumberFormat="0" applyFill="0" applyAlignment="0" applyProtection="0"/>
    <xf numFmtId="0" fontId="73" fillId="0" borderId="6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75" fillId="3" borderId="1" applyNumberFormat="0" applyAlignment="0" applyProtection="0"/>
    <xf numFmtId="0" fontId="76" fillId="0" borderId="8" applyNumberFormat="0" applyFill="0" applyAlignment="0" applyProtection="0"/>
    <xf numFmtId="0" fontId="77" fillId="10" borderId="0" applyNumberFormat="0" applyBorder="0" applyAlignment="0" applyProtection="0"/>
    <xf numFmtId="0" fontId="35" fillId="0" borderId="0"/>
    <xf numFmtId="0" fontId="42" fillId="0" borderId="0"/>
    <xf numFmtId="0" fontId="44" fillId="0" borderId="0"/>
    <xf numFmtId="0" fontId="44" fillId="0" borderId="0"/>
    <xf numFmtId="0" fontId="40" fillId="0" borderId="0"/>
    <xf numFmtId="0" fontId="1" fillId="5" borderId="9" applyNumberFormat="0" applyFont="0" applyAlignment="0" applyProtection="0"/>
    <xf numFmtId="0" fontId="78" fillId="9" borderId="10" applyNumberFormat="0" applyAlignment="0" applyProtection="0"/>
    <xf numFmtId="0" fontId="79" fillId="0" borderId="0" applyNumberFormat="0" applyFill="0" applyBorder="0" applyAlignment="0" applyProtection="0"/>
    <xf numFmtId="0" fontId="80" fillId="0" borderId="11" applyNumberFormat="0" applyFill="0" applyAlignment="0" applyProtection="0"/>
    <xf numFmtId="0" fontId="81" fillId="0" borderId="0" applyNumberFormat="0" applyFill="0" applyBorder="0" applyAlignment="0" applyProtection="0"/>
    <xf numFmtId="40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8" fillId="0" borderId="0"/>
    <xf numFmtId="0" fontId="6" fillId="0" borderId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</cellStyleXfs>
  <cellXfs count="489">
    <xf numFmtId="0" fontId="0" fillId="0" borderId="0" xfId="0"/>
    <xf numFmtId="0" fontId="10" fillId="0" borderId="0" xfId="0" applyFont="1"/>
    <xf numFmtId="37" fontId="15" fillId="0" borderId="0" xfId="0" applyNumberFormat="1" applyFont="1" applyFill="1" applyAlignment="1">
      <alignment horizontal="left"/>
    </xf>
    <xf numFmtId="37" fontId="15" fillId="0" borderId="0" xfId="0" applyNumberFormat="1" applyFont="1" applyFill="1"/>
    <xf numFmtId="37" fontId="15" fillId="0" borderId="0" xfId="0" quotePrefix="1" applyNumberFormat="1" applyFont="1" applyFill="1" applyAlignment="1">
      <alignment horizontal="left"/>
    </xf>
    <xf numFmtId="0" fontId="17" fillId="0" borderId="0" xfId="0" applyFont="1" applyFill="1"/>
    <xf numFmtId="37" fontId="18" fillId="0" borderId="0" xfId="0" applyNumberFormat="1" applyFont="1" applyFill="1" applyBorder="1" applyAlignment="1">
      <alignment horizontal="left"/>
    </xf>
    <xf numFmtId="37" fontId="15" fillId="0" borderId="0" xfId="0" applyNumberFormat="1" applyFont="1" applyFill="1" applyBorder="1"/>
    <xf numFmtId="37" fontId="15" fillId="0" borderId="0" xfId="0" quotePrefix="1" applyNumberFormat="1" applyFont="1" applyFill="1" applyBorder="1" applyAlignment="1">
      <alignment horizontal="left"/>
    </xf>
    <xf numFmtId="37" fontId="15" fillId="0" borderId="0" xfId="0" applyNumberFormat="1" applyFont="1" applyFill="1" applyBorder="1" applyAlignment="1">
      <alignment horizontal="left"/>
    </xf>
    <xf numFmtId="164" fontId="15" fillId="0" borderId="0" xfId="29" applyNumberFormat="1" applyFont="1" applyFill="1" applyBorder="1"/>
    <xf numFmtId="164" fontId="20" fillId="0" borderId="0" xfId="29" applyNumberFormat="1" applyFont="1" applyFill="1" applyBorder="1"/>
    <xf numFmtId="0" fontId="22" fillId="0" borderId="0" xfId="0" applyFont="1" applyFill="1"/>
    <xf numFmtId="37" fontId="24" fillId="0" borderId="12" xfId="0" applyNumberFormat="1" applyFont="1" applyFill="1" applyBorder="1" applyAlignment="1">
      <alignment horizontal="centerContinuous"/>
    </xf>
    <xf numFmtId="37" fontId="15" fillId="0" borderId="12" xfId="0" applyNumberFormat="1" applyFont="1" applyFill="1" applyBorder="1" applyAlignment="1">
      <alignment horizontal="centerContinuous"/>
    </xf>
    <xf numFmtId="164" fontId="15" fillId="0" borderId="12" xfId="29" applyNumberFormat="1" applyFont="1" applyFill="1" applyBorder="1" applyAlignment="1">
      <alignment horizontal="centerContinuous"/>
    </xf>
    <xf numFmtId="164" fontId="20" fillId="0" borderId="12" xfId="29" applyNumberFormat="1" applyFont="1" applyFill="1" applyBorder="1" applyAlignment="1">
      <alignment horizontal="centerContinuous"/>
    </xf>
    <xf numFmtId="37" fontId="25" fillId="0" borderId="13" xfId="0" applyNumberFormat="1" applyFont="1" applyFill="1" applyBorder="1" applyAlignment="1">
      <alignment horizontal="centerContinuous"/>
    </xf>
    <xf numFmtId="37" fontId="25" fillId="0" borderId="13" xfId="0" applyNumberFormat="1" applyFont="1" applyFill="1" applyBorder="1" applyAlignment="1">
      <alignment horizontal="center"/>
    </xf>
    <xf numFmtId="164" fontId="25" fillId="0" borderId="13" xfId="29" applyNumberFormat="1" applyFont="1" applyFill="1" applyBorder="1" applyAlignment="1">
      <alignment horizontal="center"/>
    </xf>
    <xf numFmtId="37" fontId="26" fillId="0" borderId="14" xfId="0" applyNumberFormat="1" applyFont="1" applyFill="1" applyBorder="1" applyAlignment="1">
      <alignment horizontal="center"/>
    </xf>
    <xf numFmtId="37" fontId="26" fillId="0" borderId="14" xfId="0" applyNumberFormat="1" applyFont="1" applyFill="1" applyBorder="1"/>
    <xf numFmtId="37" fontId="25" fillId="0" borderId="14" xfId="0" applyNumberFormat="1" applyFont="1" applyFill="1" applyBorder="1" applyAlignment="1">
      <alignment horizontal="center"/>
    </xf>
    <xf numFmtId="37" fontId="25" fillId="0" borderId="14" xfId="0" applyNumberFormat="1" applyFont="1" applyFill="1" applyBorder="1" applyAlignment="1">
      <alignment horizontal="centerContinuous"/>
    </xf>
    <xf numFmtId="164" fontId="25" fillId="0" borderId="14" xfId="29" applyNumberFormat="1" applyFont="1" applyFill="1" applyBorder="1"/>
    <xf numFmtId="37" fontId="20" fillId="0" borderId="14" xfId="0" applyNumberFormat="1" applyFont="1" applyFill="1" applyBorder="1" applyAlignment="1">
      <alignment horizontal="centerContinuous"/>
    </xf>
    <xf numFmtId="37" fontId="20" fillId="0" borderId="14" xfId="0" applyNumberFormat="1" applyFont="1" applyFill="1" applyBorder="1"/>
    <xf numFmtId="37" fontId="27" fillId="0" borderId="14" xfId="0" applyNumberFormat="1" applyFont="1" applyFill="1" applyBorder="1" applyAlignment="1">
      <alignment horizontal="center"/>
    </xf>
    <xf numFmtId="37" fontId="27" fillId="0" borderId="14" xfId="0" applyNumberFormat="1" applyFont="1" applyFill="1" applyBorder="1" applyAlignment="1">
      <alignment horizontal="centerContinuous"/>
    </xf>
    <xf numFmtId="164" fontId="27" fillId="0" borderId="14" xfId="29" applyNumberFormat="1" applyFont="1" applyFill="1" applyBorder="1"/>
    <xf numFmtId="37" fontId="20" fillId="0" borderId="14" xfId="0" applyNumberFormat="1" applyFont="1" applyFill="1" applyBorder="1" applyAlignment="1">
      <alignment horizontal="center"/>
    </xf>
    <xf numFmtId="164" fontId="20" fillId="0" borderId="14" xfId="29" applyNumberFormat="1" applyFont="1" applyFill="1" applyBorder="1"/>
    <xf numFmtId="37" fontId="25" fillId="0" borderId="14" xfId="0" applyNumberFormat="1" applyFont="1" applyFill="1" applyBorder="1"/>
    <xf numFmtId="37" fontId="28" fillId="0" borderId="14" xfId="0" applyNumberFormat="1" applyFont="1" applyFill="1" applyBorder="1" applyAlignment="1">
      <alignment horizontal="centerContinuous"/>
    </xf>
    <xf numFmtId="0" fontId="17" fillId="0" borderId="0" xfId="0" applyFont="1" applyFill="1" applyBorder="1"/>
    <xf numFmtId="164" fontId="20" fillId="0" borderId="14" xfId="29" applyNumberFormat="1" applyFont="1" applyFill="1" applyBorder="1" applyAlignment="1">
      <alignment horizontal="right"/>
    </xf>
    <xf numFmtId="37" fontId="29" fillId="0" borderId="14" xfId="0" applyNumberFormat="1" applyFont="1" applyFill="1" applyBorder="1"/>
    <xf numFmtId="37" fontId="29" fillId="0" borderId="14" xfId="0" applyNumberFormat="1" applyFont="1" applyFill="1" applyBorder="1" applyAlignment="1">
      <alignment horizontal="center"/>
    </xf>
    <xf numFmtId="37" fontId="30" fillId="0" borderId="14" xfId="0" applyNumberFormat="1" applyFont="1" applyFill="1" applyBorder="1" applyAlignment="1">
      <alignment horizontal="centerContinuous"/>
    </xf>
    <xf numFmtId="0" fontId="31" fillId="0" borderId="0" xfId="0" applyFont="1" applyFill="1" applyBorder="1"/>
    <xf numFmtId="0" fontId="31" fillId="0" borderId="0" xfId="0" applyFont="1" applyFill="1"/>
    <xf numFmtId="37" fontId="20" fillId="0" borderId="15" xfId="0" applyNumberFormat="1" applyFont="1" applyFill="1" applyBorder="1" applyAlignment="1">
      <alignment horizontal="centerContinuous"/>
    </xf>
    <xf numFmtId="37" fontId="20" fillId="0" borderId="15" xfId="0" applyNumberFormat="1" applyFont="1" applyFill="1" applyBorder="1"/>
    <xf numFmtId="37" fontId="20" fillId="0" borderId="15" xfId="0" applyNumberFormat="1" applyFont="1" applyFill="1" applyBorder="1" applyAlignment="1">
      <alignment horizontal="center"/>
    </xf>
    <xf numFmtId="164" fontId="20" fillId="0" borderId="15" xfId="29" applyNumberFormat="1" applyFont="1" applyFill="1" applyBorder="1"/>
    <xf numFmtId="37" fontId="25" fillId="0" borderId="15" xfId="0" applyNumberFormat="1" applyFont="1" applyFill="1" applyBorder="1" applyAlignment="1">
      <alignment horizontal="centerContinuous"/>
    </xf>
    <xf numFmtId="37" fontId="25" fillId="0" borderId="15" xfId="0" applyNumberFormat="1" applyFont="1" applyFill="1" applyBorder="1" applyAlignment="1">
      <alignment horizontal="center"/>
    </xf>
    <xf numFmtId="164" fontId="25" fillId="0" borderId="15" xfId="29" applyNumberFormat="1" applyFont="1" applyFill="1" applyBorder="1"/>
    <xf numFmtId="37" fontId="25" fillId="0" borderId="0" xfId="0" applyNumberFormat="1" applyFont="1" applyFill="1" applyBorder="1" applyAlignment="1">
      <alignment horizontal="centerContinuous"/>
    </xf>
    <xf numFmtId="37" fontId="25" fillId="0" borderId="0" xfId="0" quotePrefix="1" applyNumberFormat="1" applyFont="1" applyFill="1" applyBorder="1" applyAlignment="1">
      <alignment horizontal="center"/>
    </xf>
    <xf numFmtId="37" fontId="25" fillId="0" borderId="0" xfId="0" applyNumberFormat="1" applyFont="1" applyFill="1" applyBorder="1" applyAlignment="1">
      <alignment horizontal="center"/>
    </xf>
    <xf numFmtId="164" fontId="25" fillId="0" borderId="0" xfId="29" applyNumberFormat="1" applyFont="1" applyFill="1" applyBorder="1"/>
    <xf numFmtId="37" fontId="21" fillId="0" borderId="0" xfId="0" applyNumberFormat="1" applyFont="1" applyFill="1" applyBorder="1" applyAlignment="1">
      <alignment horizontal="centerContinuous"/>
    </xf>
    <xf numFmtId="37" fontId="15" fillId="0" borderId="0" xfId="0" applyNumberFormat="1" applyFont="1" applyFill="1" applyBorder="1" applyAlignment="1">
      <alignment horizontal="centerContinuous"/>
    </xf>
    <xf numFmtId="164" fontId="20" fillId="0" borderId="0" xfId="29" applyNumberFormat="1" applyFont="1" applyFill="1" applyBorder="1" applyAlignment="1">
      <alignment horizontal="centerContinuous"/>
    </xf>
    <xf numFmtId="37" fontId="32" fillId="0" borderId="12" xfId="0" applyNumberFormat="1" applyFont="1" applyFill="1" applyBorder="1" applyAlignment="1">
      <alignment horizontal="centerContinuous"/>
    </xf>
    <xf numFmtId="1" fontId="25" fillId="0" borderId="13" xfId="29" applyNumberFormat="1" applyFont="1" applyFill="1" applyBorder="1" applyAlignment="1">
      <alignment horizontal="center"/>
    </xf>
    <xf numFmtId="3" fontId="20" fillId="0" borderId="14" xfId="29" applyNumberFormat="1" applyFont="1" applyFill="1" applyBorder="1"/>
    <xf numFmtId="37" fontId="20" fillId="0" borderId="14" xfId="0" applyNumberFormat="1" applyFont="1" applyFill="1" applyBorder="1" applyAlignment="1">
      <alignment horizontal="left"/>
    </xf>
    <xf numFmtId="37" fontId="25" fillId="0" borderId="14" xfId="0" applyNumberFormat="1" applyFont="1" applyFill="1" applyBorder="1" applyAlignment="1">
      <alignment horizontal="left"/>
    </xf>
    <xf numFmtId="37" fontId="28" fillId="0" borderId="14" xfId="0" applyNumberFormat="1" applyFont="1" applyFill="1" applyBorder="1" applyAlignment="1">
      <alignment horizontal="center"/>
    </xf>
    <xf numFmtId="164" fontId="17" fillId="0" borderId="0" xfId="29" applyNumberFormat="1" applyFont="1" applyFill="1"/>
    <xf numFmtId="37" fontId="20" fillId="0" borderId="15" xfId="0" applyNumberFormat="1" applyFont="1" applyFill="1" applyBorder="1" applyAlignment="1">
      <alignment horizontal="left"/>
    </xf>
    <xf numFmtId="164" fontId="25" fillId="0" borderId="15" xfId="29" applyNumberFormat="1" applyFont="1" applyFill="1" applyBorder="1" applyAlignment="1">
      <alignment horizontal="right"/>
    </xf>
    <xf numFmtId="37" fontId="25" fillId="0" borderId="0" xfId="0" applyNumberFormat="1" applyFont="1" applyFill="1" applyBorder="1"/>
    <xf numFmtId="37" fontId="20" fillId="0" borderId="0" xfId="0" applyNumberFormat="1" applyFont="1" applyFill="1"/>
    <xf numFmtId="37" fontId="17" fillId="0" borderId="0" xfId="0" applyNumberFormat="1" applyFont="1" applyFill="1" applyAlignment="1"/>
    <xf numFmtId="37" fontId="25" fillId="0" borderId="0" xfId="0" applyNumberFormat="1" applyFont="1" applyFill="1" applyAlignment="1">
      <alignment horizontal="left"/>
    </xf>
    <xf numFmtId="37" fontId="25" fillId="0" borderId="0" xfId="0" applyNumberFormat="1" applyFont="1" applyFill="1"/>
    <xf numFmtId="164" fontId="25" fillId="0" borderId="0" xfId="29" applyNumberFormat="1" applyFont="1" applyFill="1" applyAlignment="1">
      <alignment horizontal="left"/>
    </xf>
    <xf numFmtId="164" fontId="25" fillId="0" borderId="0" xfId="29" applyNumberFormat="1" applyFont="1" applyFill="1"/>
    <xf numFmtId="0" fontId="25" fillId="0" borderId="0" xfId="0" applyFont="1" applyFill="1"/>
    <xf numFmtId="0" fontId="18" fillId="0" borderId="0" xfId="0" applyFont="1" applyFill="1"/>
    <xf numFmtId="164" fontId="17" fillId="0" borderId="0" xfId="0" applyNumberFormat="1" applyFont="1" applyFill="1"/>
    <xf numFmtId="0" fontId="34" fillId="0" borderId="0" xfId="0" applyFont="1" applyFill="1"/>
    <xf numFmtId="164" fontId="34" fillId="0" borderId="0" xfId="29" applyNumberFormat="1" applyFont="1" applyFill="1"/>
    <xf numFmtId="0" fontId="20" fillId="0" borderId="0" xfId="49" applyFont="1"/>
    <xf numFmtId="0" fontId="25" fillId="0" borderId="0" xfId="49" applyFont="1" applyAlignment="1">
      <alignment horizontal="center"/>
    </xf>
    <xf numFmtId="41" fontId="20" fillId="0" borderId="0" xfId="49" applyNumberFormat="1" applyFont="1"/>
    <xf numFmtId="0" fontId="15" fillId="0" borderId="0" xfId="49" applyFont="1" applyAlignment="1">
      <alignment horizontal="center"/>
    </xf>
    <xf numFmtId="175" fontId="20" fillId="0" borderId="0" xfId="30" applyNumberFormat="1" applyFont="1"/>
    <xf numFmtId="0" fontId="18" fillId="0" borderId="0" xfId="49" applyFont="1" applyBorder="1" applyAlignment="1">
      <alignment horizontal="center"/>
    </xf>
    <xf numFmtId="0" fontId="16" fillId="0" borderId="0" xfId="49" applyFont="1" applyAlignment="1">
      <alignment horizontal="center"/>
    </xf>
    <xf numFmtId="164" fontId="20" fillId="0" borderId="0" xfId="33" applyNumberFormat="1" applyFont="1"/>
    <xf numFmtId="0" fontId="31" fillId="0" borderId="0" xfId="49" applyFont="1"/>
    <xf numFmtId="0" fontId="31" fillId="0" borderId="0" xfId="49" applyFont="1" applyAlignment="1">
      <alignment horizontal="center"/>
    </xf>
    <xf numFmtId="41" fontId="31" fillId="0" borderId="0" xfId="49" applyNumberFormat="1" applyFont="1"/>
    <xf numFmtId="41" fontId="20" fillId="0" borderId="0" xfId="33" applyNumberFormat="1" applyFont="1"/>
    <xf numFmtId="0" fontId="20" fillId="0" borderId="0" xfId="49" applyFont="1" applyBorder="1"/>
    <xf numFmtId="0" fontId="28" fillId="0" borderId="0" xfId="49" applyFont="1" applyBorder="1" applyAlignment="1">
      <alignment horizontal="right"/>
    </xf>
    <xf numFmtId="0" fontId="20" fillId="0" borderId="0" xfId="49" applyFont="1" applyAlignment="1">
      <alignment vertical="center"/>
    </xf>
    <xf numFmtId="0" fontId="25" fillId="0" borderId="0" xfId="49" applyFont="1" applyAlignment="1">
      <alignment horizontal="center" vertical="center"/>
    </xf>
    <xf numFmtId="41" fontId="20" fillId="0" borderId="0" xfId="33" applyNumberFormat="1" applyFont="1" applyAlignment="1">
      <alignment vertical="center"/>
    </xf>
    <xf numFmtId="41" fontId="20" fillId="0" borderId="0" xfId="49" applyNumberFormat="1" applyFont="1" applyAlignment="1">
      <alignment vertical="center"/>
    </xf>
    <xf numFmtId="0" fontId="20" fillId="0" borderId="0" xfId="49" applyFont="1" applyBorder="1" applyAlignment="1">
      <alignment vertical="center"/>
    </xf>
    <xf numFmtId="175" fontId="20" fillId="0" borderId="0" xfId="30" applyNumberFormat="1" applyFont="1" applyAlignment="1">
      <alignment vertical="center"/>
    </xf>
    <xf numFmtId="0" fontId="25" fillId="0" borderId="0" xfId="49" applyFont="1" applyBorder="1" applyAlignment="1">
      <alignment horizontal="left" vertical="center"/>
    </xf>
    <xf numFmtId="0" fontId="25" fillId="0" borderId="0" xfId="49" applyFont="1" applyBorder="1" applyAlignment="1">
      <alignment horizontal="center" vertical="center"/>
    </xf>
    <xf numFmtId="0" fontId="25" fillId="0" borderId="0" xfId="33" applyNumberFormat="1" applyFont="1" applyBorder="1" applyAlignment="1">
      <alignment horizontal="right" vertical="center"/>
    </xf>
    <xf numFmtId="37" fontId="25" fillId="0" borderId="12" xfId="48" applyNumberFormat="1" applyFont="1" applyBorder="1" applyAlignment="1">
      <alignment horizontal="right" vertical="center" wrapText="1"/>
    </xf>
    <xf numFmtId="0" fontId="25" fillId="0" borderId="0" xfId="33" applyNumberFormat="1" applyFont="1" applyBorder="1" applyAlignment="1">
      <alignment horizontal="right" vertical="center" wrapText="1"/>
    </xf>
    <xf numFmtId="0" fontId="45" fillId="0" borderId="0" xfId="49" applyFont="1" applyBorder="1" applyAlignment="1">
      <alignment horizontal="right" vertical="center"/>
    </xf>
    <xf numFmtId="164" fontId="25" fillId="0" borderId="13" xfId="33" applyNumberFormat="1" applyFont="1" applyBorder="1" applyAlignment="1">
      <alignment horizontal="center" vertical="center" wrapText="1"/>
    </xf>
    <xf numFmtId="175" fontId="20" fillId="0" borderId="0" xfId="30" applyNumberFormat="1" applyFont="1" applyBorder="1" applyAlignment="1">
      <alignment vertical="center"/>
    </xf>
    <xf numFmtId="49" fontId="20" fillId="0" borderId="0" xfId="49" applyNumberFormat="1" applyFont="1" applyBorder="1" applyAlignment="1">
      <alignment horizontal="center" vertical="center"/>
    </xf>
    <xf numFmtId="49" fontId="25" fillId="0" borderId="0" xfId="49" applyNumberFormat="1" applyFont="1" applyBorder="1" applyAlignment="1">
      <alignment horizontal="center" vertical="center"/>
    </xf>
    <xf numFmtId="49" fontId="25" fillId="0" borderId="0" xfId="33" applyNumberFormat="1" applyFont="1" applyBorder="1" applyAlignment="1">
      <alignment horizontal="center" vertical="center"/>
    </xf>
    <xf numFmtId="49" fontId="25" fillId="0" borderId="0" xfId="48" applyNumberFormat="1" applyFont="1" applyBorder="1" applyAlignment="1">
      <alignment horizontal="center" wrapText="1"/>
    </xf>
    <xf numFmtId="49" fontId="25" fillId="0" borderId="0" xfId="33" applyNumberFormat="1" applyFont="1" applyBorder="1" applyAlignment="1">
      <alignment horizontal="center" vertical="center" wrapText="1"/>
    </xf>
    <xf numFmtId="49" fontId="45" fillId="0" borderId="0" xfId="49" applyNumberFormat="1" applyFont="1" applyBorder="1" applyAlignment="1">
      <alignment horizontal="center" vertical="center"/>
    </xf>
    <xf numFmtId="49" fontId="25" fillId="0" borderId="16" xfId="49" applyNumberFormat="1" applyFont="1" applyBorder="1" applyAlignment="1">
      <alignment horizontal="center" vertical="center"/>
    </xf>
    <xf numFmtId="49" fontId="25" fillId="0" borderId="16" xfId="33" applyNumberFormat="1" applyFont="1" applyBorder="1" applyAlignment="1">
      <alignment horizontal="center" vertical="center" wrapText="1"/>
    </xf>
    <xf numFmtId="175" fontId="20" fillId="0" borderId="0" xfId="30" applyNumberFormat="1" applyFont="1" applyBorder="1" applyAlignment="1">
      <alignment horizontal="center" vertical="center"/>
    </xf>
    <xf numFmtId="49" fontId="25" fillId="0" borderId="0" xfId="49" applyNumberFormat="1" applyFont="1" applyBorder="1"/>
    <xf numFmtId="49" fontId="25" fillId="0" borderId="0" xfId="49" applyNumberFormat="1" applyFont="1" applyBorder="1" applyAlignment="1">
      <alignment horizontal="center"/>
    </xf>
    <xf numFmtId="41" fontId="20" fillId="0" borderId="0" xfId="49" applyNumberFormat="1" applyFont="1" applyBorder="1"/>
    <xf numFmtId="49" fontId="25" fillId="0" borderId="16" xfId="49" applyNumberFormat="1" applyFont="1" applyBorder="1" applyAlignment="1">
      <alignment horizontal="left" shrinkToFit="1"/>
    </xf>
    <xf numFmtId="49" fontId="25" fillId="0" borderId="16" xfId="49" applyNumberFormat="1" applyFont="1" applyBorder="1" applyAlignment="1">
      <alignment horizontal="left"/>
    </xf>
    <xf numFmtId="3" fontId="20" fillId="0" borderId="16" xfId="33" applyNumberFormat="1" applyFont="1" applyBorder="1" applyAlignment="1">
      <alignment shrinkToFit="1"/>
    </xf>
    <xf numFmtId="3" fontId="20" fillId="0" borderId="16" xfId="49" applyNumberFormat="1" applyFont="1" applyBorder="1" applyAlignment="1">
      <alignment shrinkToFit="1"/>
    </xf>
    <xf numFmtId="0" fontId="25" fillId="0" borderId="0" xfId="49" applyFont="1" applyBorder="1"/>
    <xf numFmtId="49" fontId="27" fillId="0" borderId="0" xfId="49" applyNumberFormat="1" applyFont="1" applyBorder="1"/>
    <xf numFmtId="49" fontId="20" fillId="0" borderId="0" xfId="49" quotePrefix="1" applyNumberFormat="1" applyFont="1" applyBorder="1" applyAlignment="1">
      <alignment horizontal="center"/>
    </xf>
    <xf numFmtId="41" fontId="25" fillId="0" borderId="0" xfId="49" applyNumberFormat="1" applyFont="1" applyBorder="1"/>
    <xf numFmtId="41" fontId="25" fillId="0" borderId="0" xfId="49" applyNumberFormat="1" applyFont="1" applyBorder="1" applyAlignment="1">
      <alignment vertical="top" wrapText="1"/>
    </xf>
    <xf numFmtId="0" fontId="25" fillId="0" borderId="0" xfId="49" applyFont="1"/>
    <xf numFmtId="49" fontId="27" fillId="0" borderId="17" xfId="49" applyNumberFormat="1" applyFont="1" applyBorder="1" applyAlignment="1">
      <alignment wrapText="1"/>
    </xf>
    <xf numFmtId="49" fontId="20" fillId="0" borderId="17" xfId="49" quotePrefix="1" applyNumberFormat="1" applyFont="1" applyBorder="1" applyAlignment="1">
      <alignment horizontal="center"/>
    </xf>
    <xf numFmtId="3" fontId="25" fillId="0" borderId="17" xfId="33" applyNumberFormat="1" applyFont="1" applyBorder="1" applyAlignment="1">
      <alignment shrinkToFit="1"/>
    </xf>
    <xf numFmtId="175" fontId="25" fillId="0" borderId="0" xfId="30" applyNumberFormat="1" applyFont="1"/>
    <xf numFmtId="49" fontId="28" fillId="0" borderId="0" xfId="49" applyNumberFormat="1" applyFont="1" applyBorder="1" applyAlignment="1">
      <alignment horizontal="center"/>
    </xf>
    <xf numFmtId="49" fontId="28" fillId="0" borderId="0" xfId="49" applyNumberFormat="1" applyFont="1" applyBorder="1"/>
    <xf numFmtId="41" fontId="20" fillId="0" borderId="0" xfId="49" applyNumberFormat="1" applyFont="1" applyBorder="1" applyAlignment="1">
      <alignment vertical="top" wrapText="1"/>
    </xf>
    <xf numFmtId="176" fontId="20" fillId="0" borderId="0" xfId="49" applyNumberFormat="1" applyFont="1" applyBorder="1"/>
    <xf numFmtId="0" fontId="20" fillId="0" borderId="17" xfId="49" applyFont="1" applyBorder="1"/>
    <xf numFmtId="3" fontId="20" fillId="0" borderId="17" xfId="33" applyNumberFormat="1" applyFont="1" applyBorder="1" applyAlignment="1">
      <alignment shrinkToFit="1"/>
    </xf>
    <xf numFmtId="3" fontId="20" fillId="0" borderId="17" xfId="49" applyNumberFormat="1" applyFont="1" applyBorder="1" applyAlignment="1">
      <alignment shrinkToFit="1"/>
    </xf>
    <xf numFmtId="49" fontId="20" fillId="0" borderId="0" xfId="49" applyNumberFormat="1" applyFont="1" applyBorder="1" applyAlignment="1">
      <alignment horizontal="left" vertical="top" wrapText="1" indent="1"/>
    </xf>
    <xf numFmtId="49" fontId="20" fillId="0" borderId="0" xfId="49" applyNumberFormat="1" applyFont="1" applyBorder="1" applyAlignment="1">
      <alignment horizontal="left" indent="1"/>
    </xf>
    <xf numFmtId="49" fontId="20" fillId="0" borderId="17" xfId="49" applyNumberFormat="1" applyFont="1" applyBorder="1" applyAlignment="1">
      <alignment wrapText="1"/>
    </xf>
    <xf numFmtId="175" fontId="20" fillId="0" borderId="0" xfId="49" applyNumberFormat="1" applyFont="1"/>
    <xf numFmtId="49" fontId="20" fillId="0" borderId="0" xfId="49" applyNumberFormat="1" applyFont="1" applyBorder="1" applyAlignment="1">
      <alignment horizontal="center"/>
    </xf>
    <xf numFmtId="3" fontId="20" fillId="0" borderId="17" xfId="33" applyNumberFormat="1" applyFont="1" applyFill="1" applyBorder="1" applyAlignment="1">
      <alignment shrinkToFit="1"/>
    </xf>
    <xf numFmtId="49" fontId="20" fillId="0" borderId="17" xfId="49" applyNumberFormat="1" applyFont="1" applyBorder="1" applyAlignment="1">
      <alignment horizontal="center"/>
    </xf>
    <xf numFmtId="3" fontId="20" fillId="0" borderId="17" xfId="30" applyNumberFormat="1" applyFont="1" applyBorder="1" applyAlignment="1">
      <alignment shrinkToFit="1"/>
    </xf>
    <xf numFmtId="49" fontId="20" fillId="0" borderId="0" xfId="49" applyNumberFormat="1" applyFont="1" applyFill="1" applyBorder="1" applyAlignment="1">
      <alignment horizontal="left" indent="1"/>
    </xf>
    <xf numFmtId="41" fontId="20" fillId="0" borderId="0" xfId="49" applyNumberFormat="1" applyFont="1" applyFill="1" applyBorder="1"/>
    <xf numFmtId="164" fontId="20" fillId="18" borderId="0" xfId="33" applyNumberFormat="1" applyFont="1" applyFill="1" applyBorder="1"/>
    <xf numFmtId="44" fontId="27" fillId="0" borderId="17" xfId="49" applyNumberFormat="1" applyFont="1" applyBorder="1" applyAlignment="1">
      <alignment wrapText="1"/>
    </xf>
    <xf numFmtId="49" fontId="25" fillId="0" borderId="17" xfId="49" quotePrefix="1" applyNumberFormat="1" applyFont="1" applyBorder="1" applyAlignment="1">
      <alignment horizontal="center"/>
    </xf>
    <xf numFmtId="177" fontId="20" fillId="0" borderId="17" xfId="47" applyNumberFormat="1" applyFont="1" applyFill="1" applyBorder="1" applyAlignment="1" applyProtection="1">
      <alignment horizontal="center"/>
    </xf>
    <xf numFmtId="0" fontId="20" fillId="0" borderId="0" xfId="49" applyFont="1" applyFill="1" applyBorder="1"/>
    <xf numFmtId="177" fontId="20" fillId="0" borderId="0" xfId="47" applyNumberFormat="1" applyFont="1" applyFill="1" applyBorder="1" applyAlignment="1" applyProtection="1">
      <alignment horizontal="left" indent="1"/>
    </xf>
    <xf numFmtId="177" fontId="20" fillId="0" borderId="0" xfId="47" quotePrefix="1" applyNumberFormat="1" applyFont="1" applyFill="1" applyBorder="1" applyAlignment="1" applyProtection="1">
      <alignment horizontal="center"/>
    </xf>
    <xf numFmtId="0" fontId="20" fillId="0" borderId="0" xfId="49" applyFont="1" applyFill="1"/>
    <xf numFmtId="49" fontId="20" fillId="0" borderId="17" xfId="49" applyNumberFormat="1" applyFont="1" applyFill="1" applyBorder="1" applyAlignment="1">
      <alignment wrapText="1"/>
    </xf>
    <xf numFmtId="175" fontId="20" fillId="0" borderId="0" xfId="30" applyNumberFormat="1" applyFont="1" applyFill="1"/>
    <xf numFmtId="3" fontId="25" fillId="0" borderId="0" xfId="49" applyNumberFormat="1" applyFont="1"/>
    <xf numFmtId="0" fontId="25" fillId="0" borderId="17" xfId="49" applyFont="1" applyBorder="1" applyAlignment="1">
      <alignment horizontal="center"/>
    </xf>
    <xf numFmtId="0" fontId="20" fillId="0" borderId="0" xfId="49" applyFont="1" applyBorder="1" applyAlignment="1">
      <alignment horizontal="center"/>
    </xf>
    <xf numFmtId="49" fontId="25" fillId="0" borderId="17" xfId="49" applyNumberFormat="1" applyFont="1" applyBorder="1" applyAlignment="1">
      <alignment wrapText="1"/>
    </xf>
    <xf numFmtId="0" fontId="20" fillId="0" borderId="17" xfId="49" applyFont="1" applyBorder="1" applyAlignment="1">
      <alignment horizontal="center"/>
    </xf>
    <xf numFmtId="0" fontId="20" fillId="0" borderId="17" xfId="49" applyFont="1" applyBorder="1" applyAlignment="1">
      <alignment wrapText="1"/>
    </xf>
    <xf numFmtId="49" fontId="20" fillId="0" borderId="0" xfId="49" applyNumberFormat="1" applyFont="1" applyFill="1" applyBorder="1" applyAlignment="1">
      <alignment horizontal="left" wrapText="1" indent="1"/>
    </xf>
    <xf numFmtId="41" fontId="20" fillId="18" borderId="0" xfId="49" applyNumberFormat="1" applyFont="1" applyFill="1" applyBorder="1"/>
    <xf numFmtId="0" fontId="27" fillId="0" borderId="17" xfId="49" applyFont="1" applyBorder="1" applyAlignment="1">
      <alignment wrapText="1"/>
    </xf>
    <xf numFmtId="49" fontId="25" fillId="0" borderId="17" xfId="49" applyNumberFormat="1" applyFont="1" applyBorder="1" applyAlignment="1">
      <alignment horizontal="center"/>
    </xf>
    <xf numFmtId="3" fontId="25" fillId="0" borderId="17" xfId="49" applyNumberFormat="1" applyFont="1" applyBorder="1" applyAlignment="1">
      <alignment shrinkToFit="1"/>
    </xf>
    <xf numFmtId="49" fontId="25" fillId="0" borderId="0" xfId="49" applyNumberFormat="1" applyFont="1" applyBorder="1" applyAlignment="1">
      <alignment vertical="center"/>
    </xf>
    <xf numFmtId="49" fontId="20" fillId="0" borderId="0" xfId="49" quotePrefix="1" applyNumberFormat="1" applyFont="1" applyBorder="1" applyAlignment="1">
      <alignment horizontal="center" vertical="center"/>
    </xf>
    <xf numFmtId="41" fontId="25" fillId="0" borderId="3" xfId="49" applyNumberFormat="1" applyFont="1" applyBorder="1"/>
    <xf numFmtId="49" fontId="25" fillId="0" borderId="15" xfId="49" applyNumberFormat="1" applyFont="1" applyBorder="1" applyAlignment="1">
      <alignment wrapText="1"/>
    </xf>
    <xf numFmtId="49" fontId="25" fillId="0" borderId="15" xfId="49" applyNumberFormat="1" applyFont="1" applyBorder="1" applyAlignment="1">
      <alignment horizontal="center" vertical="center"/>
    </xf>
    <xf numFmtId="3" fontId="25" fillId="0" borderId="15" xfId="33" applyNumberFormat="1" applyFont="1" applyBorder="1" applyAlignment="1">
      <alignment shrinkToFit="1"/>
    </xf>
    <xf numFmtId="0" fontId="25" fillId="18" borderId="18" xfId="49" applyFont="1" applyFill="1" applyBorder="1"/>
    <xf numFmtId="0" fontId="25" fillId="18" borderId="19" xfId="49" applyFont="1" applyFill="1" applyBorder="1"/>
    <xf numFmtId="164" fontId="25" fillId="18" borderId="19" xfId="33" applyNumberFormat="1" applyFont="1" applyFill="1" applyBorder="1"/>
    <xf numFmtId="164" fontId="25" fillId="18" borderId="20" xfId="33" applyNumberFormat="1" applyFont="1" applyFill="1" applyBorder="1"/>
    <xf numFmtId="0" fontId="46" fillId="0" borderId="0" xfId="49" applyFont="1"/>
    <xf numFmtId="0" fontId="47" fillId="0" borderId="0" xfId="49" applyFont="1" applyAlignment="1">
      <alignment horizontal="center"/>
    </xf>
    <xf numFmtId="41" fontId="46" fillId="0" borderId="0" xfId="49" applyNumberFormat="1" applyFont="1"/>
    <xf numFmtId="0" fontId="47" fillId="18" borderId="21" xfId="49" applyFont="1" applyFill="1" applyBorder="1"/>
    <xf numFmtId="0" fontId="47" fillId="18" borderId="0" xfId="49" applyFont="1" applyFill="1" applyBorder="1"/>
    <xf numFmtId="164" fontId="47" fillId="18" borderId="0" xfId="33" applyNumberFormat="1" applyFont="1" applyFill="1" applyBorder="1"/>
    <xf numFmtId="164" fontId="25" fillId="18" borderId="22" xfId="49" applyNumberFormat="1" applyFont="1" applyFill="1" applyBorder="1"/>
    <xf numFmtId="0" fontId="46" fillId="0" borderId="0" xfId="49" applyFont="1" applyBorder="1"/>
    <xf numFmtId="175" fontId="46" fillId="0" borderId="0" xfId="30" applyNumberFormat="1" applyFont="1"/>
    <xf numFmtId="0" fontId="25" fillId="18" borderId="23" xfId="49" applyFont="1" applyFill="1" applyBorder="1"/>
    <xf numFmtId="0" fontId="25" fillId="18" borderId="12" xfId="49" applyFont="1" applyFill="1" applyBorder="1"/>
    <xf numFmtId="164" fontId="25" fillId="18" borderId="12" xfId="33" applyNumberFormat="1" applyFont="1" applyFill="1" applyBorder="1"/>
    <xf numFmtId="164" fontId="25" fillId="18" borderId="24" xfId="33" applyNumberFormat="1" applyFont="1" applyFill="1" applyBorder="1"/>
    <xf numFmtId="0" fontId="39" fillId="0" borderId="0" xfId="49" applyFont="1"/>
    <xf numFmtId="0" fontId="48" fillId="0" borderId="0" xfId="49" applyFont="1" applyAlignment="1">
      <alignment horizontal="center"/>
    </xf>
    <xf numFmtId="41" fontId="39" fillId="0" borderId="0" xfId="49" applyNumberFormat="1" applyFont="1"/>
    <xf numFmtId="0" fontId="49" fillId="0" borderId="0" xfId="49" applyFont="1"/>
    <xf numFmtId="0" fontId="39" fillId="0" borderId="0" xfId="49" applyFont="1" applyBorder="1"/>
    <xf numFmtId="175" fontId="39" fillId="0" borderId="0" xfId="30" applyNumberFormat="1" applyFont="1"/>
    <xf numFmtId="164" fontId="39" fillId="0" borderId="0" xfId="33" applyNumberFormat="1" applyFont="1" applyBorder="1"/>
    <xf numFmtId="0" fontId="18" fillId="0" borderId="0" xfId="49" applyFont="1"/>
    <xf numFmtId="0" fontId="18" fillId="0" borderId="0" xfId="49" applyFont="1" applyAlignment="1">
      <alignment horizontal="center"/>
    </xf>
    <xf numFmtId="41" fontId="18" fillId="0" borderId="0" xfId="49" applyNumberFormat="1" applyFont="1"/>
    <xf numFmtId="0" fontId="18" fillId="0" borderId="0" xfId="49" applyFont="1" applyBorder="1"/>
    <xf numFmtId="175" fontId="18" fillId="0" borderId="0" xfId="30" applyNumberFormat="1" applyFont="1"/>
    <xf numFmtId="164" fontId="39" fillId="0" borderId="0" xfId="33" applyNumberFormat="1" applyFont="1"/>
    <xf numFmtId="37" fontId="82" fillId="0" borderId="0" xfId="0" applyNumberFormat="1" applyFont="1" applyAlignment="1">
      <alignment horizontal="left"/>
    </xf>
    <xf numFmtId="37" fontId="83" fillId="0" borderId="0" xfId="0" applyNumberFormat="1" applyFont="1" applyAlignment="1">
      <alignment horizontal="left"/>
    </xf>
    <xf numFmtId="37" fontId="84" fillId="0" borderId="0" xfId="0" applyNumberFormat="1" applyFont="1" applyAlignment="1">
      <alignment horizontal="left"/>
    </xf>
    <xf numFmtId="37" fontId="85" fillId="0" borderId="0" xfId="0" applyNumberFormat="1" applyFont="1" applyAlignment="1">
      <alignment horizontal="right"/>
    </xf>
    <xf numFmtId="37" fontId="85" fillId="0" borderId="0" xfId="0" applyNumberFormat="1" applyFont="1" applyAlignment="1">
      <alignment horizontal="center"/>
    </xf>
    <xf numFmtId="37" fontId="85" fillId="0" borderId="0" xfId="0" applyNumberFormat="1" applyFont="1"/>
    <xf numFmtId="0" fontId="84" fillId="0" borderId="0" xfId="0" applyFont="1"/>
    <xf numFmtId="37" fontId="86" fillId="0" borderId="0" xfId="0" applyNumberFormat="1" applyFont="1" applyAlignment="1">
      <alignment horizontal="center"/>
    </xf>
    <xf numFmtId="0" fontId="85" fillId="0" borderId="0" xfId="0" applyFont="1"/>
    <xf numFmtId="37" fontId="85" fillId="0" borderId="24" xfId="0" applyNumberFormat="1" applyFont="1" applyBorder="1" applyAlignment="1">
      <alignment horizontal="center"/>
    </xf>
    <xf numFmtId="37" fontId="87" fillId="0" borderId="15" xfId="0" applyNumberFormat="1" applyFont="1" applyBorder="1" applyAlignment="1">
      <alignment horizontal="center"/>
    </xf>
    <xf numFmtId="37" fontId="87" fillId="0" borderId="24" xfId="0" applyNumberFormat="1" applyFont="1" applyBorder="1" applyAlignment="1">
      <alignment horizontal="center"/>
    </xf>
    <xf numFmtId="37" fontId="88" fillId="0" borderId="25" xfId="0" applyNumberFormat="1" applyFont="1" applyBorder="1" applyAlignment="1">
      <alignment horizontal="left"/>
    </xf>
    <xf numFmtId="37" fontId="88" fillId="0" borderId="26" xfId="0" applyNumberFormat="1" applyFont="1" applyBorder="1" applyAlignment="1">
      <alignment horizontal="center"/>
    </xf>
    <xf numFmtId="37" fontId="84" fillId="0" borderId="26" xfId="0" applyNumberFormat="1" applyFont="1" applyBorder="1" applyAlignment="1">
      <alignment horizontal="center"/>
    </xf>
    <xf numFmtId="37" fontId="88" fillId="0" borderId="26" xfId="0" applyNumberFormat="1" applyFont="1" applyBorder="1" applyAlignment="1">
      <alignment horizontal="right" shrinkToFit="1"/>
    </xf>
    <xf numFmtId="37" fontId="83" fillId="0" borderId="26" xfId="0" applyNumberFormat="1" applyFont="1" applyBorder="1" applyAlignment="1">
      <alignment shrinkToFit="1"/>
    </xf>
    <xf numFmtId="37" fontId="88" fillId="0" borderId="25" xfId="0" applyNumberFormat="1" applyFont="1" applyBorder="1"/>
    <xf numFmtId="37" fontId="88" fillId="0" borderId="26" xfId="0" applyNumberFormat="1" applyFont="1" applyBorder="1" applyAlignment="1">
      <alignment shrinkToFit="1"/>
    </xf>
    <xf numFmtId="37" fontId="83" fillId="0" borderId="26" xfId="0" applyNumberFormat="1" applyFont="1" applyBorder="1" applyAlignment="1">
      <alignment horizontal="center"/>
    </xf>
    <xf numFmtId="37" fontId="89" fillId="0" borderId="25" xfId="0" applyNumberFormat="1" applyFont="1" applyBorder="1"/>
    <xf numFmtId="37" fontId="89" fillId="0" borderId="26" xfId="0" applyNumberFormat="1" applyFont="1" applyBorder="1" applyAlignment="1">
      <alignment shrinkToFit="1"/>
    </xf>
    <xf numFmtId="37" fontId="83" fillId="0" borderId="26" xfId="0" applyNumberFormat="1" applyFont="1" applyBorder="1" applyAlignment="1">
      <alignment horizontal="right" shrinkToFit="1"/>
    </xf>
    <xf numFmtId="173" fontId="88" fillId="0" borderId="26" xfId="0" applyNumberFormat="1" applyFont="1" applyBorder="1"/>
    <xf numFmtId="173" fontId="88" fillId="0" borderId="26" xfId="0" applyNumberFormat="1" applyFont="1" applyBorder="1" applyAlignment="1">
      <alignment shrinkToFit="1"/>
    </xf>
    <xf numFmtId="37" fontId="88" fillId="0" borderId="15" xfId="0" applyNumberFormat="1" applyFont="1" applyBorder="1"/>
    <xf numFmtId="37" fontId="88" fillId="0" borderId="24" xfId="0" applyNumberFormat="1" applyFont="1" applyBorder="1" applyAlignment="1">
      <alignment horizontal="center"/>
    </xf>
    <xf numFmtId="37" fontId="83" fillId="0" borderId="24" xfId="0" applyNumberFormat="1" applyFont="1" applyBorder="1" applyAlignment="1">
      <alignment horizontal="center"/>
    </xf>
    <xf numFmtId="173" fontId="88" fillId="0" borderId="24" xfId="0" applyNumberFormat="1" applyFont="1" applyBorder="1"/>
    <xf numFmtId="173" fontId="88" fillId="0" borderId="24" xfId="0" applyNumberFormat="1" applyFont="1" applyBorder="1" applyAlignment="1">
      <alignment shrinkToFit="1"/>
    </xf>
    <xf numFmtId="37" fontId="90" fillId="0" borderId="0" xfId="0" applyNumberFormat="1" applyFont="1" applyAlignment="1">
      <alignment horizontal="left"/>
    </xf>
    <xf numFmtId="0" fontId="91" fillId="0" borderId="0" xfId="0" applyFont="1"/>
    <xf numFmtId="37" fontId="88" fillId="0" borderId="0" xfId="0" applyNumberFormat="1" applyFont="1"/>
    <xf numFmtId="0" fontId="83" fillId="0" borderId="0" xfId="0" applyFont="1"/>
    <xf numFmtId="37" fontId="92" fillId="0" borderId="0" xfId="0" applyNumberFormat="1" applyFont="1" applyAlignment="1">
      <alignment horizontal="left"/>
    </xf>
    <xf numFmtId="37" fontId="85" fillId="0" borderId="0" xfId="0" applyNumberFormat="1" applyFont="1" applyAlignment="1">
      <alignment horizontal="left"/>
    </xf>
    <xf numFmtId="0" fontId="91" fillId="0" borderId="0" xfId="0" applyFont="1" applyAlignment="1">
      <alignment horizontal="left"/>
    </xf>
    <xf numFmtId="0" fontId="17" fillId="0" borderId="0" xfId="45" applyFont="1" applyFill="1" applyAlignment="1">
      <alignment vertical="center"/>
    </xf>
    <xf numFmtId="0" fontId="18" fillId="0" borderId="0" xfId="45" applyFont="1" applyFill="1" applyAlignment="1">
      <alignment vertical="center"/>
    </xf>
    <xf numFmtId="0" fontId="17" fillId="0" borderId="0" xfId="45" quotePrefix="1" applyFont="1" applyFill="1" applyAlignment="1">
      <alignment vertical="center"/>
    </xf>
    <xf numFmtId="164" fontId="17" fillId="0" borderId="0" xfId="32" applyNumberFormat="1" applyFont="1" applyFill="1" applyAlignment="1">
      <alignment horizontal="center" vertical="center"/>
    </xf>
    <xf numFmtId="0" fontId="33" fillId="0" borderId="0" xfId="45" applyFont="1" applyFill="1" applyAlignment="1">
      <alignment vertical="center"/>
    </xf>
    <xf numFmtId="0" fontId="33" fillId="0" borderId="0" xfId="45" quotePrefix="1" applyFont="1" applyFill="1" applyAlignment="1">
      <alignment vertical="center"/>
    </xf>
    <xf numFmtId="0" fontId="17" fillId="0" borderId="0" xfId="45" quotePrefix="1" applyFont="1" applyFill="1" applyAlignment="1">
      <alignment horizontal="left" vertical="center" wrapText="1"/>
    </xf>
    <xf numFmtId="0" fontId="17" fillId="0" borderId="0" xfId="45" applyFont="1" applyFill="1" applyAlignment="1">
      <alignment horizontal="left" vertical="center"/>
    </xf>
    <xf numFmtId="0" fontId="18" fillId="0" borderId="0" xfId="45" applyFont="1" applyFill="1" applyAlignment="1">
      <alignment horizontal="center" vertical="center"/>
    </xf>
    <xf numFmtId="0" fontId="17" fillId="19" borderId="0" xfId="45" applyFont="1" applyFill="1" applyAlignment="1">
      <alignment vertical="center"/>
    </xf>
    <xf numFmtId="164" fontId="17" fillId="0" borderId="0" xfId="45" applyNumberFormat="1" applyFont="1" applyFill="1" applyAlignment="1">
      <alignment vertical="center"/>
    </xf>
    <xf numFmtId="0" fontId="17" fillId="0" borderId="0" xfId="45" applyFont="1" applyFill="1" applyAlignment="1">
      <alignment horizontal="left" vertical="center" wrapText="1"/>
    </xf>
    <xf numFmtId="164" fontId="51" fillId="0" borderId="0" xfId="32" applyNumberFormat="1" applyFont="1" applyFill="1" applyAlignment="1">
      <alignment horizontal="center" vertical="center"/>
    </xf>
    <xf numFmtId="0" fontId="51" fillId="0" borderId="0" xfId="45" applyFont="1" applyFill="1" applyAlignment="1">
      <alignment vertical="center"/>
    </xf>
    <xf numFmtId="0" fontId="33" fillId="0" borderId="0" xfId="45" applyFont="1" applyFill="1" applyBorder="1" applyAlignment="1">
      <alignment horizontal="left" vertical="center"/>
    </xf>
    <xf numFmtId="164" fontId="17" fillId="0" borderId="0" xfId="32" applyNumberFormat="1" applyFont="1" applyFill="1" applyBorder="1" applyAlignment="1">
      <alignment horizontal="center" vertical="center"/>
    </xf>
    <xf numFmtId="164" fontId="17" fillId="0" borderId="0" xfId="32" applyNumberFormat="1" applyFont="1" applyFill="1" applyAlignment="1">
      <alignment vertical="center"/>
    </xf>
    <xf numFmtId="0" fontId="20" fillId="0" borderId="0" xfId="45" applyFont="1" applyFill="1" applyAlignment="1">
      <alignment vertical="center"/>
    </xf>
    <xf numFmtId="164" fontId="18" fillId="0" borderId="0" xfId="32" applyNumberFormat="1" applyFont="1" applyFill="1" applyAlignment="1">
      <alignment vertical="center" wrapText="1"/>
    </xf>
    <xf numFmtId="164" fontId="17" fillId="0" borderId="0" xfId="32" applyNumberFormat="1" applyFont="1" applyFill="1" applyAlignment="1">
      <alignment horizontal="center" vertical="center" wrapText="1"/>
    </xf>
    <xf numFmtId="43" fontId="17" fillId="0" borderId="0" xfId="32" applyFont="1" applyFill="1" applyAlignment="1">
      <alignment vertical="center"/>
    </xf>
    <xf numFmtId="178" fontId="17" fillId="0" borderId="0" xfId="45" applyNumberFormat="1" applyFont="1" applyFill="1" applyAlignment="1">
      <alignment vertical="center"/>
    </xf>
    <xf numFmtId="37" fontId="17" fillId="0" borderId="0" xfId="45" applyNumberFormat="1" applyFont="1" applyFill="1" applyAlignment="1">
      <alignment vertical="center"/>
    </xf>
    <xf numFmtId="164" fontId="17" fillId="19" borderId="0" xfId="32" applyNumberFormat="1" applyFont="1" applyFill="1" applyAlignment="1">
      <alignment horizontal="center" vertical="center"/>
    </xf>
    <xf numFmtId="0" fontId="54" fillId="0" borderId="0" xfId="45" applyFont="1" applyFill="1" applyAlignment="1">
      <alignment vertical="center"/>
    </xf>
    <xf numFmtId="0" fontId="18" fillId="0" borderId="0" xfId="45" applyFont="1" applyFill="1" applyBorder="1" applyAlignment="1">
      <alignment vertical="center"/>
    </xf>
    <xf numFmtId="0" fontId="17" fillId="0" borderId="0" xfId="45" applyFont="1" applyAlignment="1">
      <alignment vertical="center"/>
    </xf>
    <xf numFmtId="0" fontId="29" fillId="0" borderId="0" xfId="45" applyFont="1" applyAlignment="1">
      <alignment vertical="center"/>
    </xf>
    <xf numFmtId="0" fontId="17" fillId="0" borderId="22" xfId="45" applyFont="1" applyFill="1" applyBorder="1" applyAlignment="1">
      <alignment vertical="center"/>
    </xf>
    <xf numFmtId="0" fontId="52" fillId="0" borderId="16" xfId="45" applyFont="1" applyBorder="1" applyAlignment="1">
      <alignment horizontal="center" vertical="center"/>
    </xf>
    <xf numFmtId="0" fontId="52" fillId="0" borderId="16" xfId="45" applyFont="1" applyBorder="1" applyAlignment="1">
      <alignment horizontal="center" vertical="center" wrapText="1"/>
    </xf>
    <xf numFmtId="0" fontId="55" fillId="0" borderId="16" xfId="45" applyFont="1" applyBorder="1" applyAlignment="1">
      <alignment horizontal="center" vertical="center" wrapText="1"/>
    </xf>
    <xf numFmtId="0" fontId="52" fillId="0" borderId="0" xfId="45" applyFont="1" applyAlignment="1">
      <alignment vertical="center"/>
    </xf>
    <xf numFmtId="0" fontId="52" fillId="0" borderId="27" xfId="45" applyFont="1" applyBorder="1" applyAlignment="1">
      <alignment horizontal="center" vertical="center"/>
    </xf>
    <xf numFmtId="0" fontId="33" fillId="0" borderId="13" xfId="45" applyFont="1" applyBorder="1" applyAlignment="1">
      <alignment horizontal="center" vertical="center"/>
    </xf>
    <xf numFmtId="0" fontId="18" fillId="0" borderId="28" xfId="45" applyFont="1" applyBorder="1" applyAlignment="1">
      <alignment vertical="center"/>
    </xf>
    <xf numFmtId="3" fontId="25" fillId="0" borderId="25" xfId="45" applyNumberFormat="1" applyFont="1" applyBorder="1" applyAlignment="1">
      <alignment vertical="center"/>
    </xf>
    <xf numFmtId="3" fontId="20" fillId="0" borderId="25" xfId="45" applyNumberFormat="1" applyFont="1" applyBorder="1" applyAlignment="1">
      <alignment vertical="center"/>
    </xf>
    <xf numFmtId="3" fontId="25" fillId="0" borderId="17" xfId="45" applyNumberFormat="1" applyFont="1" applyBorder="1" applyAlignment="1">
      <alignment vertical="center"/>
    </xf>
    <xf numFmtId="0" fontId="17" fillId="0" borderId="29" xfId="45" applyFont="1" applyBorder="1" applyAlignment="1">
      <alignment vertical="center" wrapText="1"/>
    </xf>
    <xf numFmtId="3" fontId="46" fillId="0" borderId="30" xfId="45" applyNumberFormat="1" applyFont="1" applyBorder="1" applyAlignment="1">
      <alignment vertical="center"/>
    </xf>
    <xf numFmtId="3" fontId="25" fillId="0" borderId="30" xfId="45" applyNumberFormat="1" applyFont="1" applyBorder="1" applyAlignment="1">
      <alignment vertical="center"/>
    </xf>
    <xf numFmtId="3" fontId="47" fillId="0" borderId="30" xfId="45" applyNumberFormat="1" applyFont="1" applyBorder="1" applyAlignment="1">
      <alignment vertical="center"/>
    </xf>
    <xf numFmtId="3" fontId="46" fillId="0" borderId="25" xfId="45" applyNumberFormat="1" applyFont="1" applyBorder="1" applyAlignment="1">
      <alignment vertical="center"/>
    </xf>
    <xf numFmtId="3" fontId="20" fillId="19" borderId="25" xfId="45" applyNumberFormat="1" applyFont="1" applyFill="1" applyBorder="1" applyAlignment="1">
      <alignment vertical="center"/>
    </xf>
    <xf numFmtId="3" fontId="20" fillId="0" borderId="17" xfId="45" applyNumberFormat="1" applyFont="1" applyBorder="1" applyAlignment="1">
      <alignment vertical="center"/>
    </xf>
    <xf numFmtId="3" fontId="46" fillId="0" borderId="17" xfId="45" applyNumberFormat="1" applyFont="1" applyBorder="1" applyAlignment="1">
      <alignment vertical="center"/>
    </xf>
    <xf numFmtId="3" fontId="17" fillId="0" borderId="21" xfId="45" applyNumberFormat="1" applyFont="1" applyBorder="1" applyAlignment="1">
      <alignment vertical="center"/>
    </xf>
    <xf numFmtId="0" fontId="17" fillId="0" borderId="31" xfId="45" applyFont="1" applyBorder="1" applyAlignment="1">
      <alignment vertical="center" wrapText="1"/>
    </xf>
    <xf numFmtId="3" fontId="46" fillId="0" borderId="32" xfId="45" applyNumberFormat="1" applyFont="1" applyBorder="1" applyAlignment="1">
      <alignment vertical="center"/>
    </xf>
    <xf numFmtId="0" fontId="17" fillId="0" borderId="33" xfId="45" applyFont="1" applyBorder="1" applyAlignment="1">
      <alignment vertical="center" wrapText="1"/>
    </xf>
    <xf numFmtId="3" fontId="46" fillId="0" borderId="34" xfId="45" applyNumberFormat="1" applyFont="1" applyBorder="1" applyAlignment="1">
      <alignment vertical="center"/>
    </xf>
    <xf numFmtId="3" fontId="20" fillId="0" borderId="34" xfId="45" applyNumberFormat="1" applyFont="1" applyBorder="1" applyAlignment="1">
      <alignment vertical="center"/>
    </xf>
    <xf numFmtId="3" fontId="20" fillId="0" borderId="14" xfId="45" applyNumberFormat="1" applyFont="1" applyBorder="1" applyAlignment="1">
      <alignment vertical="center"/>
    </xf>
    <xf numFmtId="0" fontId="18" fillId="0" borderId="27" xfId="45" applyFont="1" applyBorder="1" applyAlignment="1">
      <alignment vertical="center"/>
    </xf>
    <xf numFmtId="3" fontId="25" fillId="0" borderId="13" xfId="45" applyNumberFormat="1" applyFont="1" applyBorder="1" applyAlignment="1">
      <alignment vertical="center"/>
    </xf>
    <xf numFmtId="3" fontId="52" fillId="0" borderId="0" xfId="45" applyNumberFormat="1" applyFont="1" applyAlignment="1">
      <alignment vertical="center"/>
    </xf>
    <xf numFmtId="0" fontId="17" fillId="0" borderId="29" xfId="45" applyFont="1" applyBorder="1" applyAlignment="1">
      <alignment vertical="center"/>
    </xf>
    <xf numFmtId="3" fontId="20" fillId="0" borderId="17" xfId="45" applyNumberFormat="1" applyFont="1" applyBorder="1"/>
    <xf numFmtId="0" fontId="17" fillId="0" borderId="31" xfId="45" applyFont="1" applyBorder="1" applyAlignment="1">
      <alignment vertical="center"/>
    </xf>
    <xf numFmtId="0" fontId="17" fillId="0" borderId="33" xfId="45" applyFont="1" applyBorder="1" applyAlignment="1">
      <alignment vertical="center"/>
    </xf>
    <xf numFmtId="0" fontId="18" fillId="0" borderId="13" xfId="45" applyFont="1" applyBorder="1" applyAlignment="1">
      <alignment vertical="center"/>
    </xf>
    <xf numFmtId="3" fontId="20" fillId="0" borderId="13" xfId="45" applyNumberFormat="1" applyFont="1" applyBorder="1" applyAlignment="1">
      <alignment vertical="center"/>
    </xf>
    <xf numFmtId="0" fontId="18" fillId="0" borderId="0" xfId="45" applyFont="1" applyBorder="1" applyAlignment="1">
      <alignment vertical="center"/>
    </xf>
    <xf numFmtId="3" fontId="20" fillId="0" borderId="0" xfId="45" applyNumberFormat="1" applyFont="1" applyBorder="1" applyAlignment="1">
      <alignment vertical="center"/>
    </xf>
    <xf numFmtId="3" fontId="25" fillId="0" borderId="0" xfId="45" applyNumberFormat="1" applyFont="1" applyBorder="1" applyAlignment="1">
      <alignment vertical="center"/>
    </xf>
    <xf numFmtId="0" fontId="17" fillId="0" borderId="0" xfId="45" applyFont="1" applyFill="1" applyBorder="1" applyAlignment="1">
      <alignment vertical="center"/>
    </xf>
    <xf numFmtId="3" fontId="29" fillId="0" borderId="0" xfId="45" applyNumberFormat="1" applyFont="1" applyAlignment="1">
      <alignment vertical="center"/>
    </xf>
    <xf numFmtId="3" fontId="51" fillId="0" borderId="0" xfId="45" applyNumberFormat="1" applyFont="1" applyAlignment="1">
      <alignment vertical="center"/>
    </xf>
    <xf numFmtId="0" fontId="18" fillId="0" borderId="0" xfId="45" applyFont="1" applyFill="1" applyBorder="1" applyAlignment="1">
      <alignment horizontal="right" vertical="center"/>
    </xf>
    <xf numFmtId="164" fontId="17" fillId="0" borderId="0" xfId="31" applyNumberFormat="1" applyFont="1" applyBorder="1" applyAlignment="1">
      <alignment horizontal="center" vertical="center"/>
    </xf>
    <xf numFmtId="0" fontId="31" fillId="0" borderId="0" xfId="45" applyFont="1" applyAlignment="1">
      <alignment vertical="center"/>
    </xf>
    <xf numFmtId="3" fontId="18" fillId="0" borderId="0" xfId="46" applyNumberFormat="1" applyFont="1" applyFill="1" applyBorder="1" applyAlignment="1"/>
    <xf numFmtId="3" fontId="12" fillId="0" borderId="0" xfId="46" applyNumberFormat="1" applyFont="1" applyFill="1" applyBorder="1" applyAlignment="1"/>
    <xf numFmtId="3" fontId="13" fillId="0" borderId="0" xfId="46" applyNumberFormat="1" applyFont="1" applyFill="1"/>
    <xf numFmtId="3" fontId="56" fillId="0" borderId="0" xfId="46" applyNumberFormat="1" applyFont="1" applyFill="1"/>
    <xf numFmtId="3" fontId="57" fillId="0" borderId="0" xfId="46" applyNumberFormat="1" applyFont="1" applyFill="1"/>
    <xf numFmtId="3" fontId="50" fillId="0" borderId="30" xfId="46" applyNumberFormat="1" applyFont="1" applyFill="1" applyBorder="1" applyAlignment="1">
      <alignment horizontal="center"/>
    </xf>
    <xf numFmtId="3" fontId="50" fillId="0" borderId="30" xfId="46" applyNumberFormat="1" applyFont="1" applyFill="1" applyBorder="1" applyAlignment="1"/>
    <xf numFmtId="3" fontId="38" fillId="0" borderId="30" xfId="46" applyNumberFormat="1" applyFont="1" applyFill="1" applyBorder="1"/>
    <xf numFmtId="3" fontId="59" fillId="0" borderId="0" xfId="46" applyNumberFormat="1" applyFont="1" applyFill="1"/>
    <xf numFmtId="3" fontId="18" fillId="0" borderId="17" xfId="46" applyNumberFormat="1" applyFont="1" applyFill="1" applyBorder="1" applyAlignment="1">
      <alignment horizontal="center"/>
    </xf>
    <xf numFmtId="3" fontId="18" fillId="0" borderId="17" xfId="46" applyNumberFormat="1" applyFont="1" applyFill="1" applyBorder="1" applyAlignment="1"/>
    <xf numFmtId="3" fontId="12" fillId="0" borderId="17" xfId="46" applyNumberFormat="1" applyFont="1" applyFill="1" applyBorder="1"/>
    <xf numFmtId="3" fontId="13" fillId="0" borderId="17" xfId="46" applyNumberFormat="1" applyFont="1" applyFill="1" applyBorder="1" applyAlignment="1">
      <alignment horizontal="center"/>
    </xf>
    <xf numFmtId="3" fontId="17" fillId="0" borderId="17" xfId="46" applyNumberFormat="1" applyFont="1" applyFill="1" applyBorder="1"/>
    <xf numFmtId="3" fontId="13" fillId="0" borderId="17" xfId="46" applyNumberFormat="1" applyFont="1" applyFill="1" applyBorder="1"/>
    <xf numFmtId="3" fontId="17" fillId="0" borderId="17" xfId="46" applyNumberFormat="1" applyFont="1" applyFill="1" applyBorder="1" applyAlignment="1">
      <alignment horizontal="center"/>
    </xf>
    <xf numFmtId="3" fontId="15" fillId="0" borderId="17" xfId="46" applyNumberFormat="1" applyFont="1" applyFill="1" applyBorder="1"/>
    <xf numFmtId="3" fontId="50" fillId="0" borderId="17" xfId="46" applyNumberFormat="1" applyFont="1" applyFill="1" applyBorder="1" applyAlignment="1">
      <alignment horizontal="center"/>
    </xf>
    <xf numFmtId="3" fontId="50" fillId="0" borderId="17" xfId="46" applyNumberFormat="1" applyFont="1" applyFill="1" applyBorder="1" applyAlignment="1"/>
    <xf numFmtId="3" fontId="38" fillId="0" borderId="17" xfId="46" applyNumberFormat="1" applyFont="1" applyFill="1" applyBorder="1"/>
    <xf numFmtId="3" fontId="60" fillId="0" borderId="0" xfId="46" applyNumberFormat="1" applyFont="1" applyFill="1"/>
    <xf numFmtId="3" fontId="12" fillId="0" borderId="17" xfId="46" applyNumberFormat="1" applyFont="1" applyFill="1" applyBorder="1" applyAlignment="1">
      <alignment horizontal="center"/>
    </xf>
    <xf numFmtId="3" fontId="13" fillId="0" borderId="34" xfId="46" applyNumberFormat="1" applyFont="1" applyFill="1" applyBorder="1" applyAlignment="1">
      <alignment horizontal="center"/>
    </xf>
    <xf numFmtId="3" fontId="13" fillId="0" borderId="34" xfId="46" applyNumberFormat="1" applyFont="1" applyFill="1" applyBorder="1"/>
    <xf numFmtId="3" fontId="14" fillId="0" borderId="0" xfId="46" applyNumberFormat="1" applyFont="1" applyFill="1" applyAlignment="1"/>
    <xf numFmtId="3" fontId="33" fillId="0" borderId="0" xfId="46" applyNumberFormat="1" applyFont="1" applyFill="1" applyAlignment="1"/>
    <xf numFmtId="3" fontId="13" fillId="0" borderId="0" xfId="46" applyNumberFormat="1" applyFont="1" applyFill="1" applyAlignment="1"/>
    <xf numFmtId="3" fontId="56" fillId="0" borderId="0" xfId="46" applyNumberFormat="1" applyFont="1" applyFill="1" applyAlignment="1"/>
    <xf numFmtId="3" fontId="37" fillId="0" borderId="0" xfId="46" applyNumberFormat="1" applyFont="1" applyFill="1"/>
    <xf numFmtId="3" fontId="61" fillId="0" borderId="12" xfId="46" applyNumberFormat="1" applyFont="1" applyFill="1" applyBorder="1" applyAlignment="1">
      <alignment horizontal="center"/>
    </xf>
    <xf numFmtId="3" fontId="50" fillId="0" borderId="29" xfId="46" applyNumberFormat="1" applyFont="1" applyFill="1" applyBorder="1" applyAlignment="1">
      <alignment horizontal="center"/>
    </xf>
    <xf numFmtId="3" fontId="38" fillId="0" borderId="29" xfId="46" applyNumberFormat="1" applyFont="1" applyFill="1" applyBorder="1"/>
    <xf numFmtId="3" fontId="38" fillId="0" borderId="0" xfId="46" applyNumberFormat="1" applyFont="1" applyFill="1"/>
    <xf numFmtId="3" fontId="18" fillId="0" borderId="29" xfId="46" applyNumberFormat="1" applyFont="1" applyFill="1" applyBorder="1" applyAlignment="1">
      <alignment horizontal="center"/>
    </xf>
    <xf numFmtId="3" fontId="12" fillId="0" borderId="29" xfId="46" applyNumberFormat="1" applyFont="1" applyFill="1" applyBorder="1"/>
    <xf numFmtId="3" fontId="12" fillId="0" borderId="0" xfId="46" applyNumberFormat="1" applyFont="1" applyFill="1"/>
    <xf numFmtId="3" fontId="13" fillId="0" borderId="29" xfId="46" applyNumberFormat="1" applyFont="1" applyFill="1" applyBorder="1" applyAlignment="1">
      <alignment horizontal="center" vertical="center"/>
    </xf>
    <xf numFmtId="3" fontId="17" fillId="0" borderId="17" xfId="46" applyNumberFormat="1" applyFont="1" applyFill="1" applyBorder="1" applyAlignment="1"/>
    <xf numFmtId="3" fontId="13" fillId="0" borderId="29" xfId="46" applyNumberFormat="1" applyFont="1" applyFill="1" applyBorder="1"/>
    <xf numFmtId="3" fontId="13" fillId="0" borderId="17" xfId="46" applyNumberFormat="1" applyFont="1" applyFill="1" applyBorder="1" applyAlignment="1">
      <alignment horizontal="center" vertical="center"/>
    </xf>
    <xf numFmtId="3" fontId="13" fillId="0" borderId="17" xfId="46" applyNumberFormat="1" applyFont="1" applyFill="1" applyBorder="1" applyAlignment="1"/>
    <xf numFmtId="3" fontId="36" fillId="0" borderId="0" xfId="46" applyNumberFormat="1" applyFont="1" applyFill="1"/>
    <xf numFmtId="3" fontId="13" fillId="0" borderId="15" xfId="46" applyNumberFormat="1" applyFont="1" applyFill="1" applyBorder="1" applyAlignment="1">
      <alignment horizontal="center"/>
    </xf>
    <xf numFmtId="3" fontId="13" fillId="0" borderId="15" xfId="46" applyNumberFormat="1" applyFont="1" applyFill="1" applyBorder="1" applyAlignment="1"/>
    <xf numFmtId="3" fontId="13" fillId="0" borderId="23" xfId="46" applyNumberFormat="1" applyFont="1" applyFill="1" applyBorder="1"/>
    <xf numFmtId="3" fontId="13" fillId="0" borderId="15" xfId="46" applyNumberFormat="1" applyFont="1" applyFill="1" applyBorder="1"/>
    <xf numFmtId="3" fontId="14" fillId="0" borderId="0" xfId="46" applyNumberFormat="1" applyFont="1" applyFill="1" applyBorder="1" applyAlignment="1"/>
    <xf numFmtId="3" fontId="33" fillId="0" borderId="0" xfId="46" applyNumberFormat="1" applyFont="1" applyFill="1" applyBorder="1" applyAlignment="1"/>
    <xf numFmtId="3" fontId="63" fillId="0" borderId="0" xfId="46" applyNumberFormat="1" applyFont="1" applyFill="1"/>
    <xf numFmtId="3" fontId="64" fillId="0" borderId="0" xfId="46" applyNumberFormat="1" applyFont="1" applyFill="1"/>
    <xf numFmtId="3" fontId="13" fillId="0" borderId="34" xfId="46" applyNumberFormat="1" applyFont="1" applyFill="1" applyBorder="1" applyAlignment="1"/>
    <xf numFmtId="3" fontId="14" fillId="0" borderId="0" xfId="46" applyNumberFormat="1" applyFont="1" applyFill="1"/>
    <xf numFmtId="3" fontId="61" fillId="0" borderId="0" xfId="46" applyNumberFormat="1" applyFont="1" applyFill="1"/>
    <xf numFmtId="37" fontId="33" fillId="0" borderId="0" xfId="0" applyNumberFormat="1" applyFont="1" applyFill="1" applyBorder="1" applyAlignment="1">
      <alignment horizontal="right"/>
    </xf>
    <xf numFmtId="164" fontId="17" fillId="0" borderId="0" xfId="0" applyNumberFormat="1" applyFont="1" applyFill="1" applyAlignment="1">
      <alignment horizontal="left"/>
    </xf>
    <xf numFmtId="0" fontId="18" fillId="0" borderId="0" xfId="0" applyFont="1" applyFill="1" applyAlignment="1">
      <alignment horizontal="left"/>
    </xf>
    <xf numFmtId="37" fontId="16" fillId="0" borderId="0" xfId="0" applyNumberFormat="1" applyFont="1" applyFill="1" applyAlignment="1">
      <alignment horizontal="center"/>
    </xf>
    <xf numFmtId="37" fontId="19" fillId="0" borderId="0" xfId="0" applyNumberFormat="1" applyFont="1" applyFill="1" applyBorder="1" applyAlignment="1">
      <alignment horizontal="center"/>
    </xf>
    <xf numFmtId="37" fontId="21" fillId="0" borderId="0" xfId="0" applyNumberFormat="1" applyFont="1" applyFill="1" applyBorder="1" applyAlignment="1">
      <alignment horizontal="center"/>
    </xf>
    <xf numFmtId="37" fontId="23" fillId="0" borderId="0" xfId="0" applyNumberFormat="1" applyFont="1" applyFill="1" applyBorder="1" applyAlignment="1">
      <alignment horizontal="center"/>
    </xf>
    <xf numFmtId="37" fontId="24" fillId="0" borderId="0" xfId="0" applyNumberFormat="1" applyFont="1" applyFill="1" applyBorder="1" applyAlignment="1">
      <alignment horizontal="center"/>
    </xf>
    <xf numFmtId="0" fontId="88" fillId="0" borderId="37" xfId="0" applyFont="1" applyBorder="1" applyAlignment="1">
      <alignment horizontal="center" vertical="center" wrapText="1"/>
    </xf>
    <xf numFmtId="0" fontId="88" fillId="0" borderId="36" xfId="0" applyFont="1" applyBorder="1" applyAlignment="1">
      <alignment horizontal="center" vertical="center" wrapText="1"/>
    </xf>
    <xf numFmtId="37" fontId="85" fillId="0" borderId="0" xfId="0" applyNumberFormat="1" applyFont="1" applyAlignment="1">
      <alignment horizontal="center"/>
    </xf>
    <xf numFmtId="37" fontId="91" fillId="0" borderId="0" xfId="0" applyNumberFormat="1" applyFont="1" applyAlignment="1">
      <alignment horizontal="center"/>
    </xf>
    <xf numFmtId="0" fontId="85" fillId="0" borderId="16" xfId="0" applyFont="1" applyBorder="1" applyAlignment="1">
      <alignment horizontal="center" vertical="center" wrapText="1"/>
    </xf>
    <xf numFmtId="0" fontId="85" fillId="0" borderId="35" xfId="0" applyFont="1" applyBorder="1" applyAlignment="1">
      <alignment horizontal="center" vertical="center" wrapText="1"/>
    </xf>
    <xf numFmtId="0" fontId="91" fillId="0" borderId="16" xfId="0" applyFont="1" applyBorder="1" applyAlignment="1">
      <alignment horizontal="center" vertical="center" wrapText="1"/>
    </xf>
    <xf numFmtId="0" fontId="91" fillId="0" borderId="35" xfId="0" applyFont="1" applyBorder="1" applyAlignment="1">
      <alignment horizontal="center" vertical="center" wrapText="1"/>
    </xf>
    <xf numFmtId="0" fontId="91" fillId="0" borderId="27" xfId="0" applyFont="1" applyBorder="1" applyAlignment="1">
      <alignment horizontal="center"/>
    </xf>
    <xf numFmtId="0" fontId="91" fillId="0" borderId="36" xfId="0" applyFont="1" applyBorder="1" applyAlignment="1">
      <alignment horizontal="center"/>
    </xf>
    <xf numFmtId="0" fontId="25" fillId="0" borderId="0" xfId="49" applyFont="1" applyBorder="1" applyAlignment="1">
      <alignment horizontal="right"/>
    </xf>
    <xf numFmtId="0" fontId="43" fillId="0" borderId="0" xfId="49" applyFont="1" applyAlignment="1">
      <alignment horizontal="center"/>
    </xf>
    <xf numFmtId="0" fontId="31" fillId="0" borderId="0" xfId="49" applyFont="1" applyAlignment="1">
      <alignment horizontal="center"/>
    </xf>
    <xf numFmtId="0" fontId="25" fillId="0" borderId="0" xfId="49" applyFont="1" applyAlignment="1">
      <alignment horizontal="center"/>
    </xf>
    <xf numFmtId="164" fontId="25" fillId="0" borderId="27" xfId="33" applyNumberFormat="1" applyFont="1" applyBorder="1" applyAlignment="1">
      <alignment horizontal="center" vertical="center" wrapText="1"/>
    </xf>
    <xf numFmtId="164" fontId="25" fillId="0" borderId="38" xfId="33" applyNumberFormat="1" applyFont="1" applyBorder="1" applyAlignment="1">
      <alignment horizontal="center" vertical="center" wrapText="1"/>
    </xf>
    <xf numFmtId="164" fontId="19" fillId="0" borderId="19" xfId="33" applyNumberFormat="1" applyFont="1" applyBorder="1" applyAlignment="1">
      <alignment horizontal="center"/>
    </xf>
    <xf numFmtId="164" fontId="25" fillId="0" borderId="0" xfId="33" applyNumberFormat="1" applyFont="1" applyBorder="1" applyAlignment="1">
      <alignment horizontal="center"/>
    </xf>
    <xf numFmtId="0" fontId="18" fillId="0" borderId="0" xfId="49" applyFont="1" applyBorder="1" applyAlignment="1">
      <alignment horizontal="center"/>
    </xf>
    <xf numFmtId="0" fontId="25" fillId="0" borderId="13" xfId="49" applyFont="1" applyBorder="1" applyAlignment="1">
      <alignment horizontal="center" vertical="center"/>
    </xf>
    <xf numFmtId="0" fontId="25" fillId="0" borderId="13" xfId="49" applyFont="1" applyBorder="1" applyAlignment="1">
      <alignment horizontal="center" vertical="center" wrapText="1"/>
    </xf>
    <xf numFmtId="0" fontId="54" fillId="0" borderId="0" xfId="45" applyFont="1" applyFill="1" applyAlignment="1">
      <alignment horizontal="center" vertical="center"/>
    </xf>
    <xf numFmtId="0" fontId="17" fillId="0" borderId="0" xfId="45" applyFont="1" applyFill="1" applyAlignment="1">
      <alignment horizontal="left" vertical="center" wrapText="1"/>
    </xf>
    <xf numFmtId="0" fontId="33" fillId="0" borderId="0" xfId="45" applyFont="1" applyFill="1" applyAlignment="1">
      <alignment horizontal="center" vertical="center"/>
    </xf>
    <xf numFmtId="0" fontId="18" fillId="0" borderId="0" xfId="45" applyFont="1" applyFill="1" applyAlignment="1">
      <alignment horizontal="center" vertical="center"/>
    </xf>
    <xf numFmtId="0" fontId="50" fillId="19" borderId="0" xfId="45" applyFont="1" applyFill="1" applyAlignment="1">
      <alignment horizontal="center" vertical="center"/>
    </xf>
    <xf numFmtId="0" fontId="50" fillId="0" borderId="0" xfId="45" applyFont="1" applyFill="1" applyAlignment="1">
      <alignment horizontal="center" vertical="center"/>
    </xf>
    <xf numFmtId="0" fontId="17" fillId="0" borderId="0" xfId="45" quotePrefix="1" applyFont="1" applyFill="1" applyAlignment="1">
      <alignment horizontal="left" vertical="center" wrapText="1"/>
    </xf>
    <xf numFmtId="164" fontId="17" fillId="19" borderId="0" xfId="32" applyNumberFormat="1" applyFont="1" applyFill="1" applyAlignment="1">
      <alignment horizontal="center" vertical="center"/>
    </xf>
    <xf numFmtId="164" fontId="17" fillId="0" borderId="0" xfId="32" applyNumberFormat="1" applyFont="1" applyFill="1" applyAlignment="1">
      <alignment horizontal="center" vertical="center"/>
    </xf>
    <xf numFmtId="0" fontId="17" fillId="0" borderId="0" xfId="45" quotePrefix="1" applyFont="1" applyFill="1" applyAlignment="1">
      <alignment horizontal="left" vertical="center"/>
    </xf>
    <xf numFmtId="164" fontId="18" fillId="0" borderId="0" xfId="32" applyNumberFormat="1" applyFont="1" applyFill="1" applyAlignment="1">
      <alignment horizontal="center" vertical="center"/>
    </xf>
    <xf numFmtId="164" fontId="18" fillId="19" borderId="0" xfId="32" applyNumberFormat="1" applyFont="1" applyFill="1" applyAlignment="1">
      <alignment horizontal="center" vertical="center"/>
    </xf>
    <xf numFmtId="164" fontId="53" fillId="0" borderId="0" xfId="32" applyNumberFormat="1" applyFont="1" applyFill="1" applyAlignment="1">
      <alignment horizontal="center" vertical="center"/>
    </xf>
    <xf numFmtId="0" fontId="17" fillId="0" borderId="0" xfId="45" applyFont="1" applyFill="1" applyAlignment="1">
      <alignment horizontal="center" vertical="center"/>
    </xf>
    <xf numFmtId="164" fontId="18" fillId="0" borderId="0" xfId="45" applyNumberFormat="1" applyFont="1" applyFill="1" applyAlignment="1">
      <alignment horizontal="center" vertical="center"/>
    </xf>
    <xf numFmtId="164" fontId="17" fillId="0" borderId="0" xfId="32" applyNumberFormat="1" applyFont="1" applyFill="1" applyAlignment="1">
      <alignment horizontal="center" vertical="center" wrapText="1"/>
    </xf>
    <xf numFmtId="0" fontId="17" fillId="0" borderId="0" xfId="45" quotePrefix="1" applyFont="1" applyFill="1" applyAlignment="1">
      <alignment horizontal="center" vertical="center"/>
    </xf>
    <xf numFmtId="0" fontId="17" fillId="0" borderId="0" xfId="45" applyFont="1" applyFill="1" applyAlignment="1">
      <alignment horizontal="center" vertical="center" wrapText="1"/>
    </xf>
    <xf numFmtId="164" fontId="18" fillId="0" borderId="0" xfId="45" applyNumberFormat="1" applyFont="1" applyFill="1" applyAlignment="1">
      <alignment horizontal="center" vertical="center" wrapText="1"/>
    </xf>
    <xf numFmtId="0" fontId="18" fillId="0" borderId="0" xfId="45" applyFont="1" applyFill="1" applyAlignment="1">
      <alignment horizontal="center" vertical="center" wrapText="1"/>
    </xf>
    <xf numFmtId="164" fontId="18" fillId="0" borderId="0" xfId="32" applyNumberFormat="1" applyFont="1" applyFill="1" applyAlignment="1">
      <alignment horizontal="center" vertical="center" wrapText="1"/>
    </xf>
    <xf numFmtId="164" fontId="17" fillId="0" borderId="0" xfId="28" applyNumberFormat="1" applyFont="1" applyFill="1" applyAlignment="1">
      <alignment horizontal="center" vertical="center"/>
    </xf>
    <xf numFmtId="164" fontId="25" fillId="0" borderId="0" xfId="32" applyNumberFormat="1" applyFont="1" applyFill="1" applyAlignment="1">
      <alignment horizontal="center" vertical="center"/>
    </xf>
    <xf numFmtId="164" fontId="20" fillId="0" borderId="0" xfId="32" applyNumberFormat="1" applyFont="1" applyFill="1" applyAlignment="1">
      <alignment horizontal="center" vertical="center"/>
    </xf>
    <xf numFmtId="164" fontId="25" fillId="0" borderId="0" xfId="45" applyNumberFormat="1" applyFont="1" applyFill="1" applyAlignment="1">
      <alignment horizontal="center" vertical="center"/>
    </xf>
    <xf numFmtId="0" fontId="25" fillId="0" borderId="0" xfId="45" applyFont="1" applyFill="1" applyAlignment="1">
      <alignment horizontal="center" vertical="center"/>
    </xf>
    <xf numFmtId="0" fontId="33" fillId="0" borderId="0" xfId="45" quotePrefix="1" applyFont="1" applyFill="1" applyAlignment="1">
      <alignment horizontal="left" vertical="center"/>
    </xf>
    <xf numFmtId="0" fontId="33" fillId="0" borderId="0" xfId="45" applyFont="1" applyFill="1" applyAlignment="1">
      <alignment horizontal="left" vertical="center"/>
    </xf>
    <xf numFmtId="0" fontId="33" fillId="0" borderId="0" xfId="45" applyFont="1" applyFill="1" applyAlignment="1">
      <alignment horizontal="left" vertical="center" wrapText="1"/>
    </xf>
    <xf numFmtId="0" fontId="20" fillId="0" borderId="0" xfId="45" applyFont="1" applyFill="1" applyAlignment="1">
      <alignment horizontal="center" vertical="center"/>
    </xf>
    <xf numFmtId="0" fontId="17" fillId="0" borderId="0" xfId="45" applyFont="1" applyFill="1" applyAlignment="1">
      <alignment horizontal="left" vertical="center"/>
    </xf>
    <xf numFmtId="0" fontId="15" fillId="0" borderId="0" xfId="45" applyFont="1" applyFill="1" applyAlignment="1">
      <alignment horizontal="left" vertical="center" wrapText="1"/>
    </xf>
    <xf numFmtId="164" fontId="17" fillId="0" borderId="34" xfId="32" applyNumberFormat="1" applyFont="1" applyFill="1" applyBorder="1" applyAlignment="1">
      <alignment horizontal="center" vertical="center"/>
    </xf>
    <xf numFmtId="0" fontId="17" fillId="0" borderId="34" xfId="45" applyFont="1" applyFill="1" applyBorder="1" applyAlignment="1">
      <alignment horizontal="left" vertical="center"/>
    </xf>
    <xf numFmtId="164" fontId="51" fillId="0" borderId="0" xfId="32" applyNumberFormat="1" applyFont="1" applyFill="1" applyBorder="1" applyAlignment="1">
      <alignment horizontal="center" vertical="center" shrinkToFit="1"/>
    </xf>
    <xf numFmtId="164" fontId="51" fillId="0" borderId="12" xfId="32" applyNumberFormat="1" applyFont="1" applyFill="1" applyBorder="1" applyAlignment="1">
      <alignment horizontal="center" vertical="center" shrinkToFit="1"/>
    </xf>
    <xf numFmtId="164" fontId="51" fillId="0" borderId="12" xfId="32" applyNumberFormat="1" applyFont="1" applyFill="1" applyBorder="1" applyAlignment="1">
      <alignment horizontal="center" vertical="center"/>
    </xf>
    <xf numFmtId="0" fontId="18" fillId="0" borderId="13" xfId="45" applyFont="1" applyFill="1" applyBorder="1" applyAlignment="1">
      <alignment horizontal="center" vertical="center"/>
    </xf>
    <xf numFmtId="164" fontId="18" fillId="0" borderId="13" xfId="32" applyNumberFormat="1" applyFont="1" applyFill="1" applyBorder="1" applyAlignment="1">
      <alignment horizontal="center" vertical="center" wrapText="1"/>
    </xf>
    <xf numFmtId="164" fontId="51" fillId="0" borderId="17" xfId="32" applyNumberFormat="1" applyFont="1" applyFill="1" applyBorder="1" applyAlignment="1">
      <alignment horizontal="center" vertical="center"/>
    </xf>
    <xf numFmtId="0" fontId="17" fillId="0" borderId="30" xfId="45" applyFont="1" applyFill="1" applyBorder="1" applyAlignment="1">
      <alignment horizontal="left" vertical="center"/>
    </xf>
    <xf numFmtId="164" fontId="17" fillId="0" borderId="30" xfId="32" applyNumberFormat="1" applyFont="1" applyFill="1" applyBorder="1" applyAlignment="1">
      <alignment horizontal="center" vertical="center"/>
    </xf>
    <xf numFmtId="0" fontId="17" fillId="0" borderId="17" xfId="45" applyFont="1" applyFill="1" applyBorder="1" applyAlignment="1">
      <alignment horizontal="left" vertical="center"/>
    </xf>
    <xf numFmtId="164" fontId="51" fillId="0" borderId="29" xfId="32" applyNumberFormat="1" applyFont="1" applyFill="1" applyBorder="1" applyAlignment="1">
      <alignment horizontal="center" vertical="center" shrinkToFit="1"/>
    </xf>
    <xf numFmtId="164" fontId="51" fillId="0" borderId="39" xfId="32" applyNumberFormat="1" applyFont="1" applyFill="1" applyBorder="1" applyAlignment="1">
      <alignment horizontal="center" vertical="center" shrinkToFit="1"/>
    </xf>
    <xf numFmtId="164" fontId="51" fillId="0" borderId="40" xfId="32" applyNumberFormat="1" applyFont="1" applyFill="1" applyBorder="1" applyAlignment="1">
      <alignment horizontal="center" vertical="center" shrinkToFit="1"/>
    </xf>
    <xf numFmtId="164" fontId="51" fillId="0" borderId="0" xfId="31" applyNumberFormat="1" applyFont="1" applyFill="1" applyBorder="1" applyAlignment="1">
      <alignment horizontal="center" vertical="center" shrinkToFit="1"/>
    </xf>
    <xf numFmtId="164" fontId="26" fillId="0" borderId="0" xfId="32" applyNumberFormat="1" applyFont="1" applyFill="1" applyAlignment="1">
      <alignment horizontal="center" vertical="center" shrinkToFit="1"/>
    </xf>
    <xf numFmtId="164" fontId="52" fillId="0" borderId="0" xfId="32" applyNumberFormat="1" applyFont="1" applyFill="1" applyAlignment="1">
      <alignment horizontal="center" vertical="center"/>
    </xf>
    <xf numFmtId="0" fontId="31" fillId="0" borderId="0" xfId="45" quotePrefix="1" applyFont="1" applyFill="1" applyAlignment="1">
      <alignment horizontal="left" vertical="center"/>
    </xf>
    <xf numFmtId="164" fontId="31" fillId="0" borderId="0" xfId="32" applyNumberFormat="1" applyFont="1" applyFill="1" applyAlignment="1">
      <alignment horizontal="center" vertical="center"/>
    </xf>
    <xf numFmtId="164" fontId="17" fillId="0" borderId="25" xfId="32" applyNumberFormat="1" applyFont="1" applyFill="1" applyBorder="1" applyAlignment="1">
      <alignment horizontal="center" vertical="center"/>
    </xf>
    <xf numFmtId="0" fontId="33" fillId="0" borderId="34" xfId="45" applyFont="1" applyFill="1" applyBorder="1" applyAlignment="1">
      <alignment horizontal="left" vertical="center"/>
    </xf>
    <xf numFmtId="0" fontId="17" fillId="0" borderId="17" xfId="45" applyFont="1" applyFill="1" applyBorder="1" applyAlignment="1">
      <alignment horizontal="left" vertical="center" wrapText="1"/>
    </xf>
    <xf numFmtId="0" fontId="33" fillId="0" borderId="17" xfId="45" applyFont="1" applyFill="1" applyBorder="1" applyAlignment="1">
      <alignment horizontal="left" vertical="center"/>
    </xf>
    <xf numFmtId="0" fontId="17" fillId="0" borderId="25" xfId="45" applyFont="1" applyFill="1" applyBorder="1" applyAlignment="1">
      <alignment horizontal="left" vertical="center"/>
    </xf>
    <xf numFmtId="164" fontId="25" fillId="0" borderId="0" xfId="32" applyNumberFormat="1" applyFont="1" applyFill="1" applyAlignment="1">
      <alignment horizontal="center" vertical="center" shrinkToFit="1"/>
    </xf>
    <xf numFmtId="0" fontId="18" fillId="0" borderId="13" xfId="45" applyFont="1" applyFill="1" applyBorder="1" applyAlignment="1">
      <alignment horizontal="center" vertical="center" wrapText="1"/>
    </xf>
    <xf numFmtId="164" fontId="51" fillId="0" borderId="0" xfId="32" applyNumberFormat="1" applyFont="1" applyFill="1" applyAlignment="1">
      <alignment horizontal="center" vertical="center"/>
    </xf>
    <xf numFmtId="164" fontId="26" fillId="0" borderId="0" xfId="32" applyNumberFormat="1" applyFont="1" applyFill="1" applyAlignment="1">
      <alignment horizontal="center" vertical="center"/>
    </xf>
    <xf numFmtId="164" fontId="15" fillId="0" borderId="0" xfId="32" applyNumberFormat="1" applyFont="1" applyFill="1" applyAlignment="1">
      <alignment horizontal="center" vertical="center"/>
    </xf>
    <xf numFmtId="164" fontId="16" fillId="0" borderId="0" xfId="32" applyNumberFormat="1" applyFont="1" applyFill="1" applyAlignment="1">
      <alignment horizontal="center" vertical="center" shrinkToFit="1"/>
    </xf>
    <xf numFmtId="164" fontId="15" fillId="0" borderId="0" xfId="32" applyNumberFormat="1" applyFont="1" applyFill="1" applyAlignment="1">
      <alignment horizontal="center" vertical="center" shrinkToFit="1"/>
    </xf>
    <xf numFmtId="0" fontId="17" fillId="19" borderId="0" xfId="45" applyFont="1" applyFill="1" applyAlignment="1">
      <alignment horizontal="center" vertical="center"/>
    </xf>
    <xf numFmtId="164" fontId="33" fillId="0" borderId="0" xfId="32" applyNumberFormat="1" applyFont="1" applyFill="1" applyAlignment="1">
      <alignment horizontal="center" vertical="center"/>
    </xf>
    <xf numFmtId="0" fontId="33" fillId="0" borderId="0" xfId="45" quotePrefix="1" applyFont="1" applyFill="1" applyAlignment="1">
      <alignment horizontal="left" vertical="center" wrapText="1"/>
    </xf>
    <xf numFmtId="0" fontId="18" fillId="0" borderId="0" xfId="45" applyFont="1" applyFill="1" applyAlignment="1">
      <alignment horizontal="left" vertical="center"/>
    </xf>
    <xf numFmtId="0" fontId="33" fillId="0" borderId="0" xfId="45" applyFont="1" applyFill="1" applyAlignment="1">
      <alignment horizontal="right" vertical="center"/>
    </xf>
    <xf numFmtId="3" fontId="18" fillId="0" borderId="16" xfId="46" applyNumberFormat="1" applyFont="1" applyFill="1" applyBorder="1" applyAlignment="1">
      <alignment horizontal="center" vertical="center"/>
    </xf>
    <xf numFmtId="3" fontId="12" fillId="0" borderId="14" xfId="46" applyNumberFormat="1" applyFont="1" applyFill="1" applyBorder="1" applyAlignment="1">
      <alignment horizontal="center" vertical="center"/>
    </xf>
    <xf numFmtId="3" fontId="12" fillId="0" borderId="15" xfId="46" applyNumberFormat="1" applyFont="1" applyFill="1" applyBorder="1" applyAlignment="1">
      <alignment horizontal="center" vertical="center"/>
    </xf>
    <xf numFmtId="3" fontId="43" fillId="0" borderId="16" xfId="46" applyNumberFormat="1" applyFont="1" applyFill="1" applyBorder="1" applyAlignment="1">
      <alignment horizontal="center" vertical="center"/>
    </xf>
    <xf numFmtId="3" fontId="58" fillId="0" borderId="14" xfId="46" applyNumberFormat="1" applyFont="1" applyFill="1" applyBorder="1" applyAlignment="1">
      <alignment horizontal="center" vertical="center"/>
    </xf>
    <xf numFmtId="3" fontId="58" fillId="0" borderId="15" xfId="46" applyNumberFormat="1" applyFont="1" applyFill="1" applyBorder="1" applyAlignment="1">
      <alignment horizontal="center" vertical="center"/>
    </xf>
    <xf numFmtId="3" fontId="18" fillId="0" borderId="27" xfId="46" applyNumberFormat="1" applyFont="1" applyFill="1" applyBorder="1" applyAlignment="1">
      <alignment horizontal="center" vertical="center"/>
    </xf>
    <xf numFmtId="3" fontId="11" fillId="0" borderId="4" xfId="46" applyNumberFormat="1" applyFont="1" applyFill="1" applyBorder="1" applyAlignment="1">
      <alignment horizontal="center" vertical="center"/>
    </xf>
    <xf numFmtId="3" fontId="11" fillId="0" borderId="38" xfId="46" applyNumberFormat="1" applyFont="1" applyFill="1" applyBorder="1" applyAlignment="1">
      <alignment horizontal="center" vertical="center"/>
    </xf>
    <xf numFmtId="3" fontId="18" fillId="0" borderId="16" xfId="46" applyNumberFormat="1" applyFont="1" applyFill="1" applyBorder="1" applyAlignment="1">
      <alignment horizontal="center" vertical="center" wrapText="1"/>
    </xf>
    <xf numFmtId="3" fontId="12" fillId="0" borderId="15" xfId="46" applyNumberFormat="1" applyFont="1" applyFill="1" applyBorder="1" applyAlignment="1">
      <alignment horizontal="center" vertical="center" wrapText="1"/>
    </xf>
    <xf numFmtId="3" fontId="61" fillId="0" borderId="12" xfId="46" applyNumberFormat="1" applyFont="1" applyFill="1" applyBorder="1" applyAlignment="1">
      <alignment horizontal="center"/>
    </xf>
    <xf numFmtId="3" fontId="20" fillId="0" borderId="16" xfId="46" applyNumberFormat="1" applyFont="1" applyFill="1" applyBorder="1" applyAlignment="1">
      <alignment horizontal="center" vertical="center"/>
    </xf>
    <xf numFmtId="3" fontId="37" fillId="0" borderId="14" xfId="46" applyNumberFormat="1" applyFont="1" applyFill="1" applyBorder="1" applyAlignment="1">
      <alignment horizontal="center" vertical="center"/>
    </xf>
    <xf numFmtId="3" fontId="37" fillId="0" borderId="15" xfId="46" applyNumberFormat="1" applyFont="1" applyFill="1" applyBorder="1" applyAlignment="1">
      <alignment horizontal="center" vertical="center"/>
    </xf>
    <xf numFmtId="3" fontId="25" fillId="0" borderId="27" xfId="46" applyNumberFormat="1" applyFont="1" applyFill="1" applyBorder="1" applyAlignment="1">
      <alignment horizontal="center" vertical="center" wrapText="1"/>
    </xf>
    <xf numFmtId="3" fontId="62" fillId="0" borderId="4" xfId="46" applyNumberFormat="1" applyFont="1" applyFill="1" applyBorder="1" applyAlignment="1">
      <alignment horizontal="center" vertical="center" wrapText="1"/>
    </xf>
    <xf numFmtId="3" fontId="62" fillId="0" borderId="38" xfId="46" applyNumberFormat="1" applyFont="1" applyFill="1" applyBorder="1" applyAlignment="1">
      <alignment horizontal="center" vertical="center" wrapText="1"/>
    </xf>
    <xf numFmtId="3" fontId="25" fillId="0" borderId="27" xfId="46" applyNumberFormat="1" applyFont="1" applyFill="1" applyBorder="1" applyAlignment="1">
      <alignment horizontal="center" vertical="center"/>
    </xf>
    <xf numFmtId="3" fontId="62" fillId="0" borderId="4" xfId="46" applyNumberFormat="1" applyFont="1" applyFill="1" applyBorder="1" applyAlignment="1">
      <alignment horizontal="center" vertical="center"/>
    </xf>
    <xf numFmtId="3" fontId="62" fillId="0" borderId="38" xfId="46" applyNumberFormat="1" applyFont="1" applyFill="1" applyBorder="1" applyAlignment="1">
      <alignment horizontal="center" vertical="center"/>
    </xf>
    <xf numFmtId="3" fontId="33" fillId="0" borderId="0" xfId="46" applyNumberFormat="1" applyFont="1" applyFill="1" applyBorder="1" applyAlignment="1">
      <alignment horizontal="left" wrapText="1"/>
    </xf>
    <xf numFmtId="3" fontId="14" fillId="0" borderId="0" xfId="46" applyNumberFormat="1" applyFont="1" applyFill="1" applyBorder="1" applyAlignment="1">
      <alignment horizontal="left" wrapText="1"/>
    </xf>
    <xf numFmtId="164" fontId="17" fillId="0" borderId="0" xfId="31" applyNumberFormat="1" applyFont="1" applyAlignment="1">
      <alignment horizontal="center" vertical="center"/>
    </xf>
    <xf numFmtId="164" fontId="17" fillId="0" borderId="0" xfId="31" applyNumberFormat="1" applyFont="1" applyBorder="1" applyAlignment="1">
      <alignment horizontal="center" vertical="center"/>
    </xf>
    <xf numFmtId="0" fontId="50" fillId="0" borderId="0" xfId="45" applyFont="1" applyBorder="1" applyAlignment="1">
      <alignment horizontal="center" vertical="center"/>
    </xf>
  </cellXfs>
  <cellStyles count="7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3" xfId="30"/>
    <cellStyle name="Comma 3 2" xfId="31"/>
    <cellStyle name="Comma 4" xfId="32"/>
    <cellStyle name="Comma_Worksheet in 2231 Worksheet of report" xfId="33"/>
    <cellStyle name="Explanatory Text" xfId="34" builtinId="53" customBuiltin="1"/>
    <cellStyle name="Good" xfId="35" builtinId="26" customBuiltin="1"/>
    <cellStyle name="Header1" xfId="36"/>
    <cellStyle name="Header2" xfId="37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Input" xfId="42" builtinId="20" customBuiltin="1"/>
    <cellStyle name="Linked Cell" xfId="43" builtinId="24" customBuiltin="1"/>
    <cellStyle name="Neutral" xfId="44" builtinId="28" customBuiltin="1"/>
    <cellStyle name="Normal" xfId="0" builtinId="0"/>
    <cellStyle name="Normal 2" xfId="45"/>
    <cellStyle name="Normal 3" xfId="46"/>
    <cellStyle name="Normal_CF WP" xfId="47"/>
    <cellStyle name="Normal_Worksheet in  Process" xfId="48"/>
    <cellStyle name="Normal_Worksheet in 2231 Worksheet of report" xfId="49"/>
    <cellStyle name="Note" xfId="50" builtinId="10" customBuiltin="1"/>
    <cellStyle name="Output" xfId="51" builtinId="21" customBuiltin="1"/>
    <cellStyle name="Title" xfId="52" builtinId="15" customBuiltin="1"/>
    <cellStyle name="Total" xfId="53" builtinId="25" customBuiltin="1"/>
    <cellStyle name="Warning Text" xfId="54" builtinId="11" customBuiltin="1"/>
    <cellStyle name="똿뗦먛귟 [0.00]_PRODUCT DETAIL Q1" xfId="55"/>
    <cellStyle name="똿뗦먛귟_PRODUCT DETAIL Q1" xfId="56"/>
    <cellStyle name="믅됞 [0.00]_PRODUCT DETAIL Q1" xfId="57"/>
    <cellStyle name="믅됞_PRODUCT DETAIL Q1" xfId="58"/>
    <cellStyle name="백분율_95" xfId="59"/>
    <cellStyle name="뷭?_BOOKSHIP" xfId="60"/>
    <cellStyle name="콤마 [0]_1202" xfId="61"/>
    <cellStyle name="콤마_1202" xfId="62"/>
    <cellStyle name="통화 [0]_1202" xfId="63"/>
    <cellStyle name="통화_1202" xfId="64"/>
    <cellStyle name="표준_(정보부문)월별인원계획" xfId="65"/>
    <cellStyle name="一般_Book1" xfId="66"/>
    <cellStyle name="千分位[0]_Book1" xfId="67"/>
    <cellStyle name="千分位_Book1" xfId="68"/>
    <cellStyle name="貨幣 [0]_Book1" xfId="69"/>
    <cellStyle name="貨幣_Book1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d2_11\d\THUVIEN\272-01\Mo\Mo272-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Documents%20and%20Settings/Administrator/Desktop/HUONG/QLO%202/DT-tkkt-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kkt-ddcau-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ung%20Quat/Nhom%20GC/New%20Folder/My%20Documents/3533/99Q/99Q3657/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Documents%20and%20Settings/Administrator/Desktop/MINH%20MINHON/DT%20chi%20phi/Cay%20xanh%203B/My%20Documents/C&#171;%20chuy&#170;n/C&#199;u%205%20Th&#168;ng%20Long/C&#199;u%20Ch&#238;%20G&#231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Nguyen\My%20Documents\Tau\Tau56c2001\Hqkt56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6380\TOP1\MISS_&#168;&#207;&#161;&#192;\ORIGINAL\&#168;&#207;&#161;&#192;_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8\d\Luu_Tru\Ltb_ktkh\DZ220KV_Dau_Noi_sau_tram_500kV_Ha_Tinh\Gia_tha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Documents%20and%20Settings/Administrator/Desktop/MINH%20MINHON/DT%20chi%20phi/Cay%20xanh%203B/Congviec/Tam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U\Hoang\BCCQVIEN\KETOANTONGHO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US%20Financial%20Statements%20Ref.%20Workbook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.yen\c\H-YEN\LUU%20XA\DUYET\DZ110K~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Documents%20and%20Settings/Administrator/Desktop/MINH%20MINHON/DT%20chi%20phi/Cay%20xanh%203B/LVTRIN~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Xe%20Kamaz%20(DLCP)\DU_AN_VIEN_LAP\LONG\CAC_DU_AN_DIEN\DIEN_NA_DUONG\NAM1999\HO_SO_MOI_THAU_GOI_THAU_3\QUY_CHE_XET_THAU\BAN_LAM_VIEC_VOI_BO\TIEU_CHUAN_XET_THAU_(LONG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Documents%20and%20Settings/Administrator/Desktop/HUONG/QL6/DT-g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Documents%20and%20Settings/Administrator/Desktop/MINH%20MINHON/DT%20chi%20phi/Cay%20xanh%203B/L%20S/BacNga_LS%2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Documents%20and%20Settings/Administrator/Desktop/MINH%20MINHON/DT%20chi%20phi/Cay%20xanh%203B/Cau-ch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-van-hoang\system%20(c)\A-KHOI\V-CAILAN\CLAN-T1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AIPHONG\TRUSO\CHINHLY\CTCLCH~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op2\c\My%20Documents\san%20xuat%20phu%202002\chi%20tiet%20cfk%20%202002%20theo%20ke%20hoach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Documents%20and%20Settings/Administrator/Desktop/MINH%20MINHON/DT%20chi%20phi/Cay%20xanh%203B/L%20S/BanTang_L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Tcongdoan%20PX2(HUNG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anchia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Documents%20and%20Settings/Administrator/Desktop/MINH%20MINHON/DT%20chi%20phi/Cay%20xanh%203B/unzipped/DIEN18/Dongia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en%20luc%20-%20%20TA(ha-hanh)-Thai%20sosanh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ew%20Folder\Du%20an%20lap%20rap%20xe%20tai\KHANH\DTOAN\ThaiBinh\27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Documents%20and%20Settings/Administrator/Desktop/Luu_Tru/Ltb_ktkh/DZ220KV_Dau_Noi_sau_tram_500kV_Ha_Tinh/Gia_thau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Y44%20to%20Pay%2045-Thai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10%20Tai%20san%20luu%20dong%20khac%20Combined%20Leadsheet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2%20Proforma%20Report%20(BS,%20IS,%20CFS)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4\c\Nhatky2005\Vat%20tu%20Q%20II-2004-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S3408\Standard\RP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athanh-tonkho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Documents%20and%20Settings/Administrator/Desktop/MINH%20MINHON/DT%20chi%20phi/Cay%20xanh%203B/KimNgan/Ngan/HCM/BETONG/DU%20TOAN%20MDBTXM%20K108-K12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Xe%20Kamaz%20(DLCP)\DU_AN_VIEN_LAP\KHANH\DTOAN\ThaiBinh\27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6\c\Pthang\DUTOAN\phong%20nen\DT-THL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nmXM-HL-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66\d\My%20Documents\Tuan\KEHOACH\N2002\TL-K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66\d\My%20Documents\Tuan\KEHOACH\N2002\TL-HB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WINDOWS\TEMP\IBASE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Startup" Target="Tuan's%20Documents/Cau%20yeu-373/Tong%20hop-373-%20PA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Documents%20and%20Settings/Administrator/Desktop/MINH%20MINHON/DT%20chi%20phi/Cay%20xanh%203B/KHECOSC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d2_11\c\Minh%20Dung\Du%20Toan\TAN-AN\Chieu%20sang\NXLam\Nxl-2000\Chu%20Hoang\Hanoi%20Group\My%20Documents\Phan%20Huy\DGIAGOC\1999\HANOI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uan2004\KH%202004%20(III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QL21\dtTKKT-98-106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QL6\DT-th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Clients\Clients%202005\VIDAMCO\Trial%20Balance%20%20Y2005%20-%20Final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Test%20tang%20&amp;%20tinh%20khau%20hao%20tai%20san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4\c\Nhatky2004\Vat%20tu%20Q%20II-2004-t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Startup" Target="Tuan's%20Documents/Cau%20yeu%20-%20Final/Tong%20hop38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DTKMy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ibm\d\@MANH\CAU\CAUBTAT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Tba-UB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\My%20Documents\CS3408\Standard\RPT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\My%20Documents\My%20Documents\Pham%20Anh%20Tuan\My%20Documents\99v0233\Eq_sum_new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u1_04\akhoi\HUONG\QL21\dtTKKT-98-1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Hien%202016\Tong%20Hop%2020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Hungpg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dtt01\c\My%20Documents\CV%20thue%20nhap%20khau\My%20Documents\810\810-Lilama5%20sua.zip\DOCUMENT\DAUTHAU\Dungquat\GOI3\DUNGQUAT-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So Do"/>
      <sheetName val="KTTSCD - DLNA"/>
      <sheetName val="Sheet1"/>
      <sheetName val="quÝ1"/>
      <sheetName val="00000000"/>
      <sheetName val="10000000"/>
      <sheetName val="20000000"/>
      <sheetName val="30000000"/>
      <sheetName val="40000000"/>
      <sheetName val="50000000"/>
      <sheetName val="60000000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H  goi 4-x"/>
      <sheetName val="fOOD"/>
      <sheetName val="FORM hc"/>
      <sheetName val="FORM pc"/>
      <sheetName val="CamPha"/>
      <sheetName val="MongCai"/>
      <sheetName val="70000000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NT_QUOT__3"/>
      <sheetName val="COAT_WRAP_QIOT__3"/>
      <sheetName val="t1"/>
      <sheetName val="T11"/>
      <sheetName val="PNT-QUOT-D150#3"/>
      <sheetName val="PNT-QUOT-H153#3"/>
      <sheetName val="PNT-QUOT-K152#3"/>
      <sheetName val="PNT-QUOT-H146#3"/>
      <sheetName val="BangTH"/>
      <sheetName val="Xaylap "/>
      <sheetName val="Nhan cong"/>
      <sheetName val="Thietbi"/>
      <sheetName val="Diengiai"/>
      <sheetName val="Vanchuyen"/>
      <sheetName val="Bia"/>
      <sheetName val="Tm"/>
      <sheetName val="THKP"/>
      <sheetName val="DGi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CV den trong to?g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SOLIEU"/>
      <sheetName val="TINHTOA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?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Shedt1"/>
      <sheetName val="_x0012_0000000"/>
      <sheetName val="Oð mai 279"/>
      <sheetName val="Km27' - Km278"/>
      <sheetName val="XXXXX\XX"/>
      <sheetName val="Cong ban 1,5_x0013__x0000_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XLÇ_x0015_oppy"/>
      <sheetName val="Khac DP"/>
      <sheetName val="Khoi than "/>
      <sheetName val="B3_208_than"/>
      <sheetName val="B3_208_TU"/>
      <sheetName val="B3_208_TW"/>
      <sheetName val="B3_208_DP"/>
      <sheetName val="B3_208_khac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Dong$bac"/>
      <sheetName val="T_x000b_331"/>
      <sheetName val="Bao cao KQTH quy hoach 135"/>
      <sheetName val="Sheet5"/>
      <sheetName val="Macro1"/>
      <sheetName val="Macro2"/>
      <sheetName val="Macro3"/>
      <sheetName val="K?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Km283 - Jm284"/>
      <sheetName val="p0000000"/>
      <sheetName val="BKLBD"/>
      <sheetName val="PTDG"/>
      <sheetName val="DTCT"/>
      <sheetName val="vlct"/>
      <sheetName val=""/>
      <sheetName val="XNxlva sxthanKCIÉ"/>
      <sheetName val="30100000"/>
      <sheetName val="TDT-TB?"/>
      <sheetName val="Op mai 2_x000c__x0000_"/>
      <sheetName val="_x0000_bÑi_x0003__x0000__x0000__x0000__x0000_²r_x0013__x0000_"/>
      <sheetName val="k, vt tho"/>
      <sheetName val="Km_x0012_77 "/>
      <sheetName val="Song ban 0,7x0,7"/>
      <sheetName val="Cong ban 0,8x ,8"/>
      <sheetName val="xdcb 01-2003"/>
      <sheetName val="MTL$-INTER"/>
      <sheetName val="Thang8-02"/>
      <sheetName val="Thang9-02"/>
      <sheetName val="Thang10-02"/>
      <sheetName val="Thang11-02"/>
      <sheetName val="Thang12-02"/>
      <sheetName val="Thang01-03"/>
      <sheetName val="Thang02-03"/>
      <sheetName val="Tong hopQ48­1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AU"/>
      <sheetName val="KHACH"/>
      <sheetName val="BC1"/>
      <sheetName val="BC2"/>
      <sheetName val="BAO CAO AN"/>
      <sheetName val="BANGKEKHACH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Lap ®at ®hÖn"/>
      <sheetName val="TNghiªm T_x0002_ "/>
      <sheetName val="tt-_x0014_BA"/>
      <sheetName val="TD_x0014_"/>
      <sheetName val="_x0014_.12"/>
      <sheetName val="QD c5a HDQT (2)"/>
      <sheetName val="_x0003_hart1"/>
      <sheetName val="Khach iang le "/>
      <sheetName val="Ton 31.1"/>
      <sheetName val="NhapT.2"/>
      <sheetName val="Xuat T.2"/>
      <sheetName val="Ton 28.2"/>
      <sheetName val="H.Tra"/>
      <sheetName val="Hang CTY TRA LAI"/>
      <sheetName val="Hang NV Tra Lai"/>
      <sheetName val="QD cua "/>
      <sheetName val="gìIÏÝ_x001c_Ã_x0008_ç¾{è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mua vao"/>
      <sheetName val="chi phi "/>
      <sheetName val="ban ra 10%"/>
      <sheetName val="gVL"/>
      <sheetName val="Áo"/>
      <sheetName val="[PNT-P3.xls?KQKDKT'04-1"/>
      <sheetName val="TL33-13.14"/>
      <sheetName val="tldm190337,8"/>
      <sheetName val="GC190337,8"/>
      <sheetName val="033,7,8"/>
      <sheetName val="TL033 ,2,4"/>
      <sheetName val="TL 0331,2"/>
      <sheetName val="033-1,4"/>
      <sheetName val="TL033,19,5"/>
      <sheetName val="ESTI."/>
      <sheetName val="DI-ESTI"/>
      <sheetName val="Giao nhiem fu"/>
      <sheetName val="QDcea TGD (2)"/>
      <sheetName val="120"/>
      <sheetName val="IFAD"/>
      <sheetName val="CVHN"/>
      <sheetName val="TCVM"/>
      <sheetName val="RIDP"/>
      <sheetName val="LDNN"/>
      <sheetName val="411"/>
      <sheetName val="632"/>
      <sheetName val="333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Du tnan chi tiet coc nuoc"/>
      <sheetName val="T±1 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ADKTKT02"/>
      <sheetName val="Baocao"/>
      <sheetName val="UT"/>
      <sheetName val="TongHopHD"/>
      <sheetName val="Km&quot;80"/>
      <sheetName val="Km280 ? Km281"/>
      <sheetName val="_x0000__x000d__x0000__x0000__x0000_âO"/>
      <sheetName val="_x0000__x000f__x0000__x0000__x0000_½"/>
      <sheetName val="_x0000__x0000_²r"/>
      <sheetName val="_x0000__x0000__x0000__x0000__x0000_M pc_x0006__x0000__x0000_CamPh_x0000__x0000_"/>
      <sheetName val="7000 000"/>
      <sheetName val="K-280 - Km281"/>
      <sheetName val="Xa9lap "/>
      <sheetName val="[PNT-P3.xlsUTong hop (2)"/>
      <sheetName val="Km276 - Ke277"/>
      <sheetName val="[PNT-P3.xlsUKm279 - Km280"/>
      <sheetName val="t01.06"/>
      <sheetName val="?ong hop QL48 - 2"/>
      <sheetName val="_x000c__x0000__x0000__x0000__x0000__x0000__x0000__x0000__x000d__x0000__x0000__x0000_"/>
      <sheetName val="QD cua HDQ²_x0000__x0000_)"/>
      <sheetName val="P210-TP20"/>
      <sheetName val="CB32"/>
      <sheetName val="CTT NuiC_x000f_eo"/>
      <sheetName val="Kluo-_x0008_ phu"/>
      <sheetName val="K43"/>
      <sheetName val="THKL"/>
      <sheetName val="PL43"/>
      <sheetName val="K43+0.00 - 338 Trai"/>
      <sheetName val="???????-BLDG"/>
      <sheetName val="BCDSPS"/>
      <sheetName val="BCDKT"/>
      <sheetName val="Don gia"/>
      <sheetName val="GS02-thu0TM"/>
      <sheetName val="bc"/>
      <sheetName val="K.O"/>
      <sheetName val="xang _clc"/>
      <sheetName val="X¡NG_td"/>
      <sheetName val="MaZUT"/>
      <sheetName val="DIESEL"/>
      <sheetName val="T[ 131"/>
      <sheetName val="Package1"/>
      <sheetName val="_x000b_luong phu"/>
      <sheetName val="GS08)B.hµng"/>
      <sheetName val="Nhap du lieu"/>
      <sheetName val="Sÿÿÿÿ"/>
      <sheetName val="quÿÿ"/>
      <sheetName val="_x0003_har"/>
      <sheetName val="Tong (op"/>
      <sheetName val="Coc 4ieu"/>
      <sheetName val="Cac cang UT mua thal Dong bac"/>
      <sheetName val="nam2004"/>
      <sheetName val="Km266"/>
      <sheetName val="VÃt liÖu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Shaet13"/>
      <sheetName val="chie?_x0000__x0000__x0000_?_x0000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CVden nw8ai TCT (1)"/>
      <sheetName val="Thang 07"/>
      <sheetName val="T10-05"/>
      <sheetName val="T9-05"/>
      <sheetName val="t805"/>
      <sheetName val="11T"/>
      <sheetName val="9T"/>
      <sheetName val="thaß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a"/>
      <sheetName val="Tai trong"/>
      <sheetName val="Tinh toan noi luc"/>
      <sheetName val="To hop NL"/>
      <sheetName val="Be coc va tuong mo"/>
      <sheetName val="Analysis1"/>
      <sheetName val="F-F(1)"/>
      <sheetName val="F-F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 (3)"/>
      <sheetName val="gpmb"/>
      <sheetName val="cpkhac"/>
      <sheetName val="dtoan-BVTC"/>
      <sheetName val="dtxl-duong-BVTC"/>
      <sheetName val="Sheet3"/>
      <sheetName val="dtxl-duong-ctiet"/>
      <sheetName val="Sheet2"/>
      <sheetName val="XL4Poppy"/>
      <sheetName val="UNIT"/>
      <sheetName val="Piers of Main Flyover (1)"/>
      <sheetName val="Cot Tru1"/>
      <sheetName val="P3-TanAn-Factored"/>
      <sheetName val="P4-TanAn-Factored"/>
      <sheetName val="00000000"/>
      <sheetName val="COC KHOAN M1"/>
      <sheetName val="COC KHOAN M2"/>
      <sheetName val="COC KHOAN T1"/>
      <sheetName val="COC KHOAN T5"/>
      <sheetName val="COC KHOAN T4"/>
      <sheetName val="COC DONG"/>
      <sheetName val="BA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Luong56"/>
      <sheetName val="Hqkt561"/>
      <sheetName val="BTH1"/>
      <sheetName val="Hqkt562"/>
      <sheetName val="BTH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XL4Test5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tkhai"/>
      <sheetName val="muavao"/>
      <sheetName val="banra"/>
      <sheetName val="BCSDHDNam"/>
      <sheetName val="SDHDTha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dtkt"/>
      <sheetName val="DTCT-tuyen chinh"/>
      <sheetName val="truc tiep"/>
      <sheetName val="m doc"/>
      <sheetName val="THmp03"/>
      <sheetName val="K²_x0000__x0000_OK"/>
      <sheetName val="QUY TIEN MAT"/>
      <sheetName val="Tongcongchixdnha"/>
      <sheetName val="QUY XAY DUNG NHA HANG"/>
      <sheetName val="00000080"/>
      <sheetName val="Vat tu"/>
      <sheetName val="Bke(10"/>
      <sheetName val="tra-vat-lieu"/>
      <sheetName val="giathanh1"/>
      <sheetName val="coctuatrenda"/>
      <sheetName val="dt-tkkttc1-1"/>
      <sheetName val="ngn"/>
      <sheetName val="tl/khovt"/>
      <sheetName val="Chi tieu ngoak bang - OK"/>
      <sheetName val="CtietQK"/>
      <sheetName val="Thong ke thigt bi"/>
      <sheetName val="K²??OK"/>
      <sheetName val="Dinh muc CP KTCB kêac"/>
      <sheetName val="410-goc"/>
      <sheetName val="420-goc"/>
      <sheetName val="430-goc"/>
      <sheetName val="44-goc"/>
      <sheetName val="45-goc"/>
      <sheetName val="410"/>
      <sheetName val="420"/>
      <sheetName val="430"/>
      <sheetName val="440"/>
      <sheetName val="450"/>
      <sheetName val="~         "/>
      <sheetName val="RECAP"/>
      <sheetName val="Cho giao"/>
      <sheetName val="Ban"/>
      <sheetName val="Cadencier 410"/>
      <sheetName val="Cadencier 420"/>
      <sheetName val="Stock"/>
      <sheetName val="Car"/>
      <sheetName val="soban"/>
      <sheetName val="220"/>
      <sheetName val="230"/>
      <sheetName val="250"/>
      <sheetName val="240"/>
      <sheetName val="choban"/>
      <sheetName val="Luong T1- 03"/>
      <sheetName val="Luong T2- 03"/>
      <sheetName val="Luong T3- 03"/>
      <sheetName val="K²"/>
      <sheetName val="tl_khovt"/>
      <sheetName val="K²__OK"/>
      <sheetName val="NC"/>
      <sheetName val="Bao_cao"/>
      <sheetName val="TG_TSCD_-_OK"/>
      <sheetName val="LC_tien_te"/>
      <sheetName val="QT_TNDN"/>
      <sheetName val="Trang_bia"/>
      <sheetName val="CD_tai_khoan"/>
      <sheetName val="CDKT_-_OK"/>
      <sheetName val="Chi_tieu_ngoai_bang_-_OK"/>
      <sheetName val="GTGT_duoc_KT,_hoan_lai,_mien0k_"/>
      <sheetName val="Bang_ke_chi_phi"/>
      <sheetName val="Phai_thu_-_OK"/>
      <sheetName val="Phai_tra_-_OK"/>
      <sheetName val="Tam_ung"/>
      <sheetName val="XNT_-_OK"/>
      <sheetName val="Thu_noi_bo"/>
      <sheetName val="Phai_tra_noi_bo"/>
      <sheetName val="Tinh_hinh_thu_nhap_CBCNV_-_OK"/>
      <sheetName val="Bang_khoi_luong"/>
      <sheetName val="Bang_phan_tich"/>
      <sheetName val="TH_vat_tu"/>
      <sheetName val="TH_kinh_phi"/>
      <sheetName val="TH_May_TC"/>
      <sheetName val="TH_nhan_cong"/>
      <sheetName val="Thong_ke_thiet_bi"/>
      <sheetName val="Dinh_muc_CP_KTCB_khac"/>
      <sheetName val="MTO REV.0"/>
      <sheetName val="CC.huyen"/>
      <sheetName val="TOONG HOP"/>
      <sheetName val="ten ncc"/>
      <sheetName val="cho g iao"/>
      <sheetName val="0204"/>
      <sheetName val="ton "/>
      <sheetName val="0000000000"/>
      <sheetName val="Sheet26"/>
      <sheetName val="C_tietTH6T"/>
      <sheetName val="C_tiet_05"/>
      <sheetName val="Den_31,7"/>
      <sheetName val="Bke_10"/>
      <sheetName val="UOc_T10"/>
      <sheetName val="Bke_11"/>
      <sheetName val="Uoc_2005"/>
      <sheetName val="Bke_12"/>
      <sheetName val=""/>
      <sheetName val="PNT_QUOT__3"/>
      <sheetName val="COAT_WRAP_QIOT__3"/>
      <sheetName val="CISCO"/>
      <sheetName val="THop 3"/>
      <sheetName val="Sÿÿÿÿÿÿ"/>
      <sheetName val="Intl with Acq"/>
      <sheetName val="IMT"/>
      <sheetName val="DAILY"/>
      <sheetName val="CY FCST"/>
      <sheetName val="CY PLAN"/>
      <sheetName val="INT'L DAILY"/>
      <sheetName val="CLIENT"/>
      <sheetName val="INTL 03"/>
      <sheetName val="2002 ACT"/>
      <sheetName val="2003 ACT"/>
      <sheetName val="M&amp;A"/>
      <sheetName val="Mexico"/>
      <sheetName val="Intl Nomex"/>
      <sheetName val="Intl Nomex Noweb"/>
      <sheetName val="OV (2)"/>
      <sheetName val="Wu.com"/>
      <sheetName val="Wu.com Mex"/>
      <sheetName val="INTL 02"/>
      <sheetName val="DGchitiet "/>
      <sheetName val="Can"/>
      <sheetName val="t-dt/an"/>
      <sheetName val="X_x000c_4Poppy"/>
      <sheetName val="t-dt_an"/>
      <sheetName val="List of 2 digit codes"/>
      <sheetName val="Phai tra - OC"/>
      <sheetName val="Bag cao"/>
      <sheetName val="QU[ TIEN MAT"/>
      <sheetName val="C4iet11"/>
      <sheetName val="QU_ TIEN MAT"/>
      <sheetName val="CdietQII"/>
      <sheetName val="THop12_x0000__x0000__x0000__x0000__x0000__x0000__x0000__x0000__x0000__x0000__x0000_??_x0000__x0004__x0000__x0000__x0000__x0000__x0000__x0000_??_x0000__x0000_"/>
      <sheetName val="m_doc"/>
      <sheetName val="DTCT-tuyen_chinh"/>
      <sheetName val="QUY_TIEN_MAT"/>
      <sheetName val="QUY_XAY_DUNG_NHA_HANG"/>
      <sheetName val="truc_tiep"/>
      <sheetName val="Chi_tieu_ngoak_bang_-_OK"/>
      <sheetName val="Thong_ke_thigt_bi"/>
      <sheetName val="~_________"/>
      <sheetName val="Luong_T1-_03"/>
      <sheetName val="Luong_T2-_03"/>
      <sheetName val="Luong_T3-_03"/>
      <sheetName val="Cho_giao"/>
      <sheetName val="Cadencier_410"/>
      <sheetName val="Cadencier_420"/>
      <sheetName val="Dinh_muc_CP_KTCB_kêac"/>
      <sheetName val="Vat_tu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thong bao"/>
      <sheetName val="duyet gia"/>
      <sheetName val="so do"/>
      <sheetName val="00000000"/>
      <sheetName val="XL4Test5"/>
      <sheetName val="Sheet2"/>
      <sheetName val="MTO REV.2(ARMOR)"/>
      <sheetName val="bia"/>
      <sheetName val="TH "/>
      <sheetName val="van chuyen"/>
      <sheetName val="bu"/>
      <sheetName val="KL"/>
      <sheetName val="Phan-Tich"/>
      <sheetName val="10000000"/>
      <sheetName val="20000000"/>
      <sheetName val="30000000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Sheet3"/>
      <sheetName val="Sheet4"/>
      <sheetName val="Sheet5"/>
      <sheetName val="Bang ve"/>
      <sheetName val="Bang tong ke"/>
      <sheetName val="Liet ke vat tu"/>
      <sheetName val="TONG HOP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Solieu"/>
      <sheetName val="TMC"/>
      <sheetName val="TMDT"/>
      <sheetName val="GiaQuyen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Thang02"/>
      <sheetName val="Thang03"/>
      <sheetName val="thang04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PTDG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THXM-tr"/>
      <sheetName val="pp3x!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Tinh«îT_dao_dat_Luu"/>
      <sheetName val="LEGEND"/>
      <sheetName val="DT66_x0016_6"/>
      <sheetName val="DT_x0016_803"/>
      <sheetName val="BT_2_x0000__x0000_th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gtrinh"/>
      <sheetName val="lam-moi"/>
      <sheetName val="TH XL"/>
      <sheetName val="thao-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AOTAC"/>
      <sheetName val="CTBD"/>
      <sheetName val="CSDL"/>
      <sheetName val="PSI"/>
      <sheetName val="PSII"/>
      <sheetName val="PSIII"/>
      <sheetName val="PSIV"/>
      <sheetName val="BCDPS"/>
      <sheetName val="QTNS"/>
      <sheetName val="CDKT"/>
      <sheetName val="BCKQKD01"/>
      <sheetName val="BCKQ02"/>
      <sheetName val="BCKQ03"/>
      <sheetName val="BCDT"/>
      <sheetName val="BCLK"/>
      <sheetName val="LCTT"/>
      <sheetName val="TMINH"/>
      <sheetName val="TM2"/>
      <sheetName val="TM3"/>
      <sheetName val="TM4"/>
      <sheetName val="Sheet1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Income Statement"/>
      <sheetName val="Shareholders' Equity"/>
      <sheetName val="Cash Flow Statement"/>
      <sheetName val="Cash Flow Worksheet"/>
      <sheetName val="gvl"/>
      <sheetName val="MTL$-INTER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00000000"/>
      <sheetName val="XL4Test5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chitimc"/>
      <sheetName val="dtxl"/>
      <sheetName val="gvl"/>
      <sheetName val="KH-Q1,Q2,01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DG_QUANG NINH"/>
      <sheetName val="Hu?ng d?n"/>
      <sheetName val="Ví d? hàm Vlookup"/>
      <sheetName val="Gvl_QN"/>
      <sheetName val="Gvlks_QN"/>
      <sheetName val="Du_lieu"/>
      <sheetName val="SILICATE"/>
      <sheetName val="Du bao LL xe"/>
      <sheetName val="K.Tra do vong dan hoi"/>
      <sheetName val="Tinh truot"/>
      <sheetName val="Tinh Keo uon"/>
      <sheetName val="Cac bang tra"/>
      <sheetName val="About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ctdz35"/>
      <sheetName val="gtrin?"/>
      <sheetName val="Hoá Ðon NV"/>
      <sheetName val="Long"/>
      <sheetName val="Son Tay"/>
      <sheetName val="Hoa Binh"/>
      <sheetName val="Thuong Tin"/>
      <sheetName val="Vang Lai"/>
      <sheetName val="NV6"/>
      <sheetName val="NV7"/>
      <sheetName val="NV8"/>
      <sheetName val="NV9"/>
      <sheetName val="NV10"/>
      <sheetName val="Tong Xuat"/>
      <sheetName val="Tong Nhap"/>
      <sheetName val="Nhap Xuat Ton"/>
      <sheetName val="Ton Kho Ban Giao Chi Oanh"/>
      <sheetName val="QC"/>
      <sheetName val="NV"/>
      <sheetName val="So xuat hang Nuoc"/>
      <sheetName val="The kho Nuoc"/>
      <sheetName val="So Xuat hang Dac"/>
      <sheetName val="The kho Dac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5.BANG I"/>
      <sheetName val="DGKV1"/>
      <sheetName val="GVTKV1"/>
      <sheetName val="DM tt van DZ 35 kV"/>
      <sheetName val="XL4Poppy"/>
      <sheetName val="MTO REV.0"/>
      <sheetName val="dieuchinh"/>
      <sheetName val="Income Statement"/>
      <sheetName val="Shareholders' Equity"/>
      <sheetName val="PTDG (2)"/>
      <sheetName val="TTDZ22"/>
      <sheetName val="Chiettinh dz0,4"/>
      <sheetName val="DE tu van"/>
      <sheetName val="Tien lumng MB-2"/>
      <sheetName val="Tien lumng MB-5"/>
      <sheetName val="VL-NCf 35 KV"/>
      <sheetName val="Hu_ng d_n"/>
      <sheetName val="Ví d_ hàm Vlookup"/>
      <sheetName val="     ien 110 kV"/>
      <sheetName val="NC Day su      ien"/>
      <sheetName val="     ien 35 kV"/>
      <sheetName val="MTL$-INTER"/>
      <sheetName val="M@-2"/>
      <sheetName val="Thep dia"/>
      <sheetName val="THDT DZ 010 kV"/>
      <sheetName val="LKVL_CK_HT_GD1"/>
      <sheetName val="CHITIET VL_NC"/>
      <sheetName val="VCV_BE_TONG"/>
      <sheetName val="CT -THVLNC"/>
      <sheetName val="NHATKY"/>
      <sheetName val="cot_xa"/>
      <sheetName val="Mong"/>
      <sheetName val="Tie~ luong M4T-1"/>
      <sheetName val="Hý?ng d?n"/>
      <sheetName val="gtrin_"/>
      <sheetName val="gvl_x0000__x0000__x0000__x0000__x0000__x0000__x0000__x0000__x0000__x0000__x0000__x0000_?_x0000__x0004__x0000__x0000__x0000__x0000__x0000__x0000_?g_x0000__x0000__x0000__x0000_"/>
      <sheetName val="gvl??????????????_x0004_???????g????"/>
      <sheetName val="Hoá Ðõn NV"/>
      <sheetName val="TTVanChuyen"/>
      <sheetName val="Tien luonc LB-2"/>
      <sheetName val="Tien luong MB%4"/>
      <sheetName val="Tien luong LBK"/>
      <sheetName val="Tien duong MP-12"/>
      <sheetName val="ML18-6"/>
      <sheetName val="Sheut2"/>
      <sheetName val="gaathanh1"/>
      <sheetName val="ctdg"/>
      <sheetName val="tonghop"/>
      <sheetName val="DG_LANG SON"/>
      <sheetName val="Gvl_LS"/>
      <sheetName val="Gvlks_LS"/>
      <sheetName val="Hý_ng d_n"/>
      <sheetName val="gvl____________?__x0004_______?g____"/>
      <sheetName val="_x0000__x0000__x0000__x0000__x0000__x0000__x0000__x0000__x0000__x0000__x0000__x0000_J[DZ110K~1.XLS]THPD"/>
      <sheetName val="????????????J[DZ110K~1.XLS]THPD"/>
      <sheetName val="THCT"/>
      <sheetName val="THDZ0,4"/>
      <sheetName val="TH DZ35"/>
      <sheetName val="THTram"/>
      <sheetName val=""/>
      <sheetName val="____________J_DZ110K~1.XLS_THPD"/>
      <sheetName val="NC Dai su Phu kien"/>
      <sheetName val="Revenue"/>
      <sheetName val="gvl_x0000_?_x0000__x0004__x0000_?g_x0000_?_x0000_O_x0000_J[DZ110K~1.XLS"/>
      <sheetName val="PTVT"/>
      <sheetName val="DGKS"/>
      <sheetName val="KSTK"/>
      <sheetName val="THKP"/>
      <sheetName val="XL"/>
      <sheetName val="DTCT"/>
      <sheetName val="PTDG"/>
      <sheetName val="GiaTB"/>
      <sheetName val="THMayTC"/>
      <sheetName val="THVT"/>
      <sheetName val="ru4Test5"/>
      <sheetName val="gvl_______________x0004________g____"/>
      <sheetName val="tm"/>
      <sheetName val="ck"/>
      <sheetName val="th"/>
      <sheetName val="dt"/>
      <sheetName val="cl"/>
      <sheetName val="sl"/>
      <sheetName val="dth"/>
      <sheetName val="vt"/>
      <sheetName val="vc1"/>
      <sheetName val="vc2"/>
      <sheetName val="db"/>
      <sheetName val="nl"/>
      <sheetName val="tra2"/>
      <sheetName val="g-vl"/>
      <sheetName val="BK04"/>
      <sheetName val="BK-C T"/>
      <sheetName val="Phu kien 1?0 kV"/>
      <sheetName val="ÿhaoÿgo"/>
      <sheetName val="Don_gia"/>
      <sheetName val="DM_tu_van_DZ_110_kV"/>
      <sheetName val="DM_tu_van_DZ_35_kV"/>
      <sheetName val="DM_tu_van"/>
      <sheetName val="táng_hîp"/>
      <sheetName val="THDT_DZ_110_kV"/>
      <sheetName val="VL-NC-M_110_KV"/>
      <sheetName val="Phu_kien_110_kV"/>
      <sheetName val="NC_Day_su_Phu_kien"/>
      <sheetName val="THDT_DZ_35_kV"/>
      <sheetName val="VL-NC-M_35_KV"/>
      <sheetName val="Phu_kien_35_kV"/>
      <sheetName val="Tiep_dia"/>
      <sheetName val="Tien_luong_M4T-1"/>
      <sheetName val="Tien_luong_M4T-2"/>
      <sheetName val="Tien_luong_M4T-3"/>
      <sheetName val="Tien_luong_MB-1"/>
      <sheetName val="Tien_luong_MB-2"/>
      <sheetName val="Tien_luong_MB-3"/>
      <sheetName val="Tien_luong_MB-4"/>
      <sheetName val="Tien_luong_MB-5"/>
      <sheetName val="Tien_luong_MBK"/>
      <sheetName val="Gia_thanh_chuoi_su"/>
      <sheetName val="Tien_luong_MB-6"/>
      <sheetName val="Tien_luong_MP-12"/>
      <sheetName val="Truoc_thue)"/>
      <sheetName val="Tong_hop_1"/>
      <sheetName val="Xay_lap"/>
      <sheetName val="Chi_tiet1"/>
      <sheetName val="Chi_tiet"/>
      <sheetName val="Bu_VL"/>
      <sheetName val="Balance Sheet"/>
      <sheetName val="LJVL-CK-HT-GD1"/>
      <sheetName val="DGVT"/>
      <sheetName val="gvl_x0000__x0000__x0000__x0000__x0000__x0000__x0000__x0000__x0000__x0000__x0000__x0000_??_x0000__x0004__x0000__x0000__x0000__x0000__x0000__x0000_??_x0000__x0000__x0000__x0000_"/>
      <sheetName val="Phu kiej 35 kV"/>
      <sheetName val="Ti%n luong L4T-2"/>
      <sheetName val="Tidn luong MB-2"/>
      <sheetName val="Tien huong MB-3"/>
      <sheetName val="MP_x000d_12"/>
      <sheetName val="Tien luong MP-02"/>
      <sheetName val="Cheet2"/>
      <sheetName val="PL4Test1"/>
      <sheetName val="THPP.3"/>
      <sheetName val="DH,CD_x000c_THCN.1"/>
      <sheetName val="K.Tra do vkng dan hoi"/>
      <sheetName val="Abgut"/>
      <sheetName val="Tien luong L4T-2"/>
      <sheetName val="Tien huong MB-5"/>
      <sheetName val="DH,CD,DHCN.3"/>
      <sheetName val="gvl???_x0004_??g???O?J[DZ110K~1.XLS"/>
      <sheetName val="KB"/>
      <sheetName val="DZ 0.4"/>
      <sheetName val="DZ 35"/>
      <sheetName val="Cto"/>
      <sheetName val="TONG_x000b_E3p "/>
      <sheetName val="'iathanh1"/>
      <sheetName val="CHITIE_x0004_ VL-NC-_x0004_T -1p"/>
      <sheetName val="CHITIET _x0016_L-NC"/>
      <sheetName val="_x0006_C"/>
      <sheetName val="KP_x0016_C-BD "/>
      <sheetName val="T_x000f_NG HOP VL-NC TT"/>
      <sheetName val="CT_LCGT"/>
      <sheetName val="CT_LCTT"/>
      <sheetName val="TM_ChenhLechCT"/>
      <sheetName val="DM"/>
      <sheetName val="Dieu_chinh"/>
      <sheetName val="Danh_muc"/>
      <sheetName val="Tong_hop"/>
      <sheetName val="Bao_cao"/>
      <sheetName val="Phan_bo"/>
      <sheetName val="Thong_tin"/>
      <sheetName val="gvl____________?__x005f_x0004_______"/>
      <sheetName val="gvl_______________x005f_x0004_______"/>
      <sheetName val="gvl???????????????_x0004_????????????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VL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G_B 2_TH"/>
      <sheetName val="BANG_B 2.1. 3"/>
      <sheetName val="BANG_B 2.1.2"/>
      <sheetName val="BANG_B 2.1.1"/>
      <sheetName val="BANG_TINH_NPV"/>
      <sheetName val="BANG_D"/>
      <sheetName val="BANG_B 2.1SD"/>
      <sheetName val="BANG_B 2.1"/>
      <sheetName val="BANG_B 1.6"/>
      <sheetName val="BANG_B 1.5"/>
      <sheetName val="BANG_B 1.4"/>
      <sheetName val="BANG_B 1.3"/>
      <sheetName val="BANG_B 1.2"/>
      <sheetName val="BANG_B 1.1"/>
      <sheetName val="BANG_B1"/>
      <sheetName val="BANG_A"/>
      <sheetName val="DU_LIEU"/>
      <sheetName val="TINH_TOAN_CHI_TIEU"/>
      <sheetName val="THANG_DIEM_XET_THAU"/>
      <sheetName val="TIEU_CHUAN_VAN_HA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6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ze"/>
      <sheetName val="Condition"/>
      <sheetName val="Force"/>
      <sheetName val="Combination"/>
      <sheetName val="cross beam"/>
      <sheetName val="Wall"/>
      <sheetName val="Pile"/>
      <sheetName val="Pile cap"/>
      <sheetName val="kt-cac tr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muc"/>
      <sheetName val="duong"/>
      <sheetName val="Du lieu"/>
      <sheetName val="muc-cuc"/>
      <sheetName val="XL4Poppy"/>
      <sheetName val="Sheet3"/>
      <sheetName val="Muc t.x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ang 1"/>
      <sheetName val="thang 2"/>
      <sheetName val="Thang 3"/>
      <sheetName val="thang 4"/>
      <sheetName val="bieu"/>
      <sheetName val="Sheet7"/>
      <sheetName val="Sheet9"/>
      <sheetName val="Sheet6"/>
      <sheetName val="Sheet8"/>
      <sheetName val="Sheet10"/>
      <sheetName val="Sheet11"/>
      <sheetName val="Sheet12"/>
      <sheetName val="Sheet13"/>
      <sheetName val="Sheet14"/>
      <sheetName val="Sheet15"/>
      <sheetName val="Sheet16"/>
      <sheetName val="00000000"/>
      <sheetName val="106-KHAI THAC DA"/>
      <sheetName val="31-A.TRUONG"/>
      <sheetName val="30-AP LUC"/>
      <sheetName val="13-C.N DONG BAC H.NOI"/>
      <sheetName val="33-CN DONGBAC TPHCM"/>
      <sheetName val="32-CN DAUTUTM TPHCM"/>
      <sheetName val="14-CBKD HA NOI"/>
      <sheetName val="15-CBKD HPHONG"/>
      <sheetName val="44-CB BAC THAI"/>
      <sheetName val="55-CBKD HANAMNINH"/>
      <sheetName val="53-CBKD VINHPHU"/>
      <sheetName val="64-CBKD BACLANG"/>
      <sheetName val="65-CBKD QNINH"/>
      <sheetName val="99-CBKD TAYBAC"/>
      <sheetName val="104-CBKD NGHETINH"/>
      <sheetName val="85-CBKD THANHHOA"/>
      <sheetName val="47-CP MIENNAM"/>
      <sheetName val="48-CP MIEN TRUNG"/>
      <sheetName val="37-CHETAOMAY"/>
      <sheetName val="108-XN KTCBKD THAN"/>
      <sheetName val="86-DUONG NHAT"/>
      <sheetName val="XUATKHAU"/>
      <sheetName val="XUAT TN T.QUOC"/>
      <sheetName val="THANBUN"/>
      <sheetName val="DOKHO"/>
      <sheetName val="TONG HOP  "/>
      <sheetName val="XL4Poppy"/>
      <sheetName val="XL4Test5"/>
      <sheetName val="Chi phi khac 4.3KH-CP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DONGIA"/>
      <sheetName val="thao-go"/>
      <sheetName val="DON GIA"/>
      <sheetName val="TONGKE-HT"/>
      <sheetName val="DG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cot_xa"/>
      <sheetName val="KKKKKKKK"/>
      <sheetName val="chi tiet cfk  2002 theo ke hoac"/>
      <sheetName val="Sheet1"/>
      <sheetName val="DU_LIEU"/>
      <sheetName val="TH-Di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-NC-M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"/>
      <sheetName val="N"/>
      <sheetName val="CT"/>
      <sheetName val="NXT"/>
      <sheetName val="Nhap"/>
      <sheetName val="THVT_CD"/>
      <sheetName val="TINH TIEU HAO "/>
      <sheetName val="XXXXXXXX"/>
      <sheetName val="00000000"/>
      <sheetName val="20000000"/>
      <sheetName val="10000000"/>
      <sheetName val="30000000"/>
      <sheetName val="XL4Tes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 OK "/>
      <sheetName val="Sum tinh lai"/>
      <sheetName val="Gia T5"/>
      <sheetName val="Gia T5+5%"/>
      <sheetName val="Gia TLC"/>
      <sheetName val="Gia TLC+5%"/>
      <sheetName val="Gia VNa"/>
      <sheetName val="Gia VNa+5%"/>
      <sheetName val="Gia T4"/>
      <sheetName val="Gia T4+5%"/>
      <sheetName val="Phan chi  OK"/>
      <sheetName val="Bid Price Schedule (2)"/>
      <sheetName val="GiaThau (3)"/>
      <sheetName val="Sheet1"/>
      <sheetName val="Bid Price Summary"/>
      <sheetName val="Bid Price Schedule"/>
      <sheetName val="Name"/>
      <sheetName val="00000000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T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"/>
      <sheetName val="TH ( in) (E)"/>
      <sheetName val="Tong hop-2"/>
      <sheetName val="DT - BL 2"/>
      <sheetName val="DG- CT2"/>
      <sheetName val="DG- CT2 (2)"/>
      <sheetName val="BT Hang (4)"/>
      <sheetName val="VL-NC-M"/>
      <sheetName val="HE SO"/>
      <sheetName val="HE SO (2)"/>
      <sheetName val="T-A"/>
      <sheetName val="TH ( in)"/>
      <sheetName val="Tong hop"/>
      <sheetName val="Tong hop (2)"/>
      <sheetName val="BenLuc"/>
      <sheetName val="DG- CT2 (5)"/>
      <sheetName val="1.20"/>
      <sheetName val="1.20 (2)"/>
      <sheetName val="VP HN (1)"/>
      <sheetName val="VP HN (2)"/>
      <sheetName val="Nha o TVHN (2)"/>
      <sheetName val="Ty phoi BT"/>
      <sheetName val="Nha o TVHN "/>
      <sheetName val="BT Hang (2)"/>
      <sheetName val="BT Hang"/>
      <sheetName val="Betong"/>
      <sheetName val="CP KHAC"/>
      <sheetName val="00000000"/>
      <sheetName val="Bep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_xa"/>
      <sheetName val="Mong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_lieu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able(R19)"/>
      <sheetName val="Cert 19"/>
      <sheetName val="DeductStatus"/>
      <sheetName val="Sheet2"/>
      <sheetName val="Certi"/>
      <sheetName val="Gtable(TOTAL)"/>
      <sheetName val="G LH"/>
      <sheetName val="G PQ"/>
      <sheetName val="G SP"/>
      <sheetName val="HW54"/>
      <sheetName val="Cert B.Luc"/>
      <sheetName val="3 S1-S6"/>
      <sheetName val="3 S7-S9"/>
      <sheetName val="3 S10"/>
      <sheetName val="3 S12"/>
      <sheetName val="3 S13"/>
      <sheetName val="CIP Detail"/>
      <sheetName val="RE 3B"/>
      <sheetName val="Yen"/>
      <sheetName val="Acc-EVND"/>
      <sheetName val="Accom"/>
      <sheetName val="Phieugia"/>
      <sheetName val="LoanAgree"/>
      <sheetName val="Gtable(19)"/>
      <sheetName val="Gtable(BD2)"/>
      <sheetName val="Gtable(BD1)"/>
      <sheetName val="CCOST"/>
      <sheetName val="CCO17"/>
      <sheetName val="CCO15"/>
      <sheetName val="DREDGE"/>
      <sheetName val="Mater"/>
      <sheetName val="Deduc(M)"/>
      <sheetName val="S1-S6 - All"/>
      <sheetName val="S7-S9-All"/>
      <sheetName val="S10-01~08"/>
      <sheetName val="Rebar Gen"/>
      <sheetName val="REBD2-G"/>
      <sheetName val="BD2 Rebar"/>
      <sheetName val="Rebar"/>
      <sheetName val="Girder &amp; Bearing"/>
      <sheetName val="S10 (09-13)All"/>
      <sheetName val="S12 All"/>
      <sheetName val="S13 All"/>
      <sheetName val="CIP Pile"/>
      <sheetName val="25x25"/>
      <sheetName val="45x45"/>
      <sheetName val="Mobili BD"/>
      <sheetName val="Sheet1"/>
      <sheetName val="Maintenance"/>
      <sheetName val="F.Chart"/>
      <sheetName val="Progress"/>
      <sheetName val="Tem.bridge"/>
      <sheetName val="Analise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Sheet5"/>
      <sheetName val="Sheet4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BS"/>
      <sheetName val="IS"/>
      <sheetName val="CFS"/>
      <sheetName val="CFS-W"/>
      <sheetName val="Tickmarks"/>
      <sheetName val="MTO REV.2(ARMO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HOP"/>
      <sheetName val="Xuat152"/>
      <sheetName val="N - X - T - 152"/>
      <sheetName val="Nhap152"/>
      <sheetName val="Nhap153"/>
      <sheetName val="Xuat153"/>
      <sheetName val="SO CHI TIET TUNG PX"/>
      <sheetName val="N - X - T - 153"/>
      <sheetName val="BKE8 - 152"/>
      <sheetName val="BKE8 - 153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00000000"/>
      <sheetName val="XL4Poppy"/>
      <sheetName val="Sheet1"/>
      <sheetName val="XL4Test5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?? MTL"/>
      <sheetName val="?? DI"/>
      <sheetName val="ESTI."/>
      <sheetName val="DI-ESTI"/>
      <sheetName val="Daily"/>
      <sheetName val="Data-input"/>
      <sheetName val="Data"/>
      <sheetName val="TK12"/>
      <sheetName val="XXXXXXXX"/>
      <sheetName val="Giao"/>
      <sheetName val="CHIET TINH"/>
      <sheetName val="Bang gia Ca May"/>
      <sheetName val="Bang Gia VL"/>
      <sheetName val="Tong Hop KP"/>
      <sheetName val=" DON GIA"/>
      <sheetName val="CHIET TINH THEO KH.SAT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Hanton155"/>
      <sheetName val="Tonghop"/>
      <sheetName val="SCT"/>
      <sheetName val="XXXXXX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lieu"/>
      <sheetName val="N.C"/>
      <sheetName val="M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_xa"/>
      <sheetName val="Mong"/>
    </sheetNames>
    <sheetDataSet>
      <sheetData sheetId="0" refreshError="1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  <sheetName val="SILICATE"/>
      <sheetName val="CT-500"/>
      <sheetName val="T2"/>
      <sheetName val="T3"/>
      <sheetName val="T4"/>
      <sheetName val="T5"/>
      <sheetName val="THop"/>
      <sheetName val="THKD"/>
      <sheetName val="Sheet3"/>
      <sheetName val="00000000"/>
      <sheetName val="10000000"/>
      <sheetName val="20000000"/>
      <sheetName val="30000000"/>
      <sheetName val="40000000"/>
      <sheetName val="50000000"/>
      <sheetName val="60000000"/>
      <sheetName val="Dinh muc du toan"/>
      <sheetName val="Config"/>
      <sheetName val="AutoClose"/>
      <sheetName val="TSCD DUNG CHUNG "/>
      <sheetName val="KHKHAUHAOTSCHUNG"/>
      <sheetName val="TSCDTOAN NHA MAY"/>
      <sheetName val="CPSXTOAN BO SP"/>
      <sheetName val="PBCPCHUNG CHO CAC DTUONG"/>
      <sheetName val="XL4Poppy"/>
      <sheetName val="VLieu"/>
      <sheetName val="CT"/>
      <sheetName val="DToan"/>
      <sheetName val="TH"/>
      <sheetName val="Tong hop"/>
      <sheetName val="Cuoc V.chuyen"/>
      <sheetName val="Sheet7"/>
      <sheetName val="Sheet8"/>
      <sheetName val="Sheet9"/>
      <sheetName val="Sheet1"/>
      <sheetName val="Sheet2"/>
      <sheetName val="total"/>
      <sheetName val="(viet)"/>
      <sheetName val="dictionary"/>
      <sheetName val="New(eng)"/>
      <sheetName val="RFI(eng)SW-sun"/>
      <sheetName val="RFI(eng)HVP-sun"/>
      <sheetName val="RFI(eng)SW"/>
      <sheetName val="RFI(eng)SW (2)"/>
      <sheetName val="RFI(eng)HVP"/>
      <sheetName val="RFI(eng)Lab."/>
      <sheetName val="RFI -add"/>
      <sheetName val="TH An ca"/>
      <sheetName val="XN SL An ca"/>
      <sheetName val="Dang ky an ca"/>
      <sheetName val="Dang ky an ca T2"/>
      <sheetName val="XL4Test5"/>
      <sheetName val="vatlieu"/>
      <sheetName val="vattu"/>
      <sheetName val="CHITIET"/>
      <sheetName val="DONGIA"/>
      <sheetName val="DT02"/>
      <sheetName val="DTgoi1"/>
      <sheetName val="DTgoi2"/>
      <sheetName val="DTgoi3"/>
      <sheetName val="DTgoi4"/>
      <sheetName val="DTgoi5"/>
      <sheetName val="DTgoi6"/>
      <sheetName val="Tong hop goi thau"/>
      <sheetName val="DT-tn"/>
      <sheetName val="TH02"/>
      <sheetName val="THgoi1"/>
      <sheetName val="THgoi2"/>
      <sheetName val="THgoi3"/>
      <sheetName val="KLgoi11"/>
      <sheetName val="THgoi4"/>
      <sheetName val="THgoi5"/>
      <sheetName val="THgoi6"/>
      <sheetName val="chitiet02"/>
      <sheetName val="THKL1"/>
      <sheetName val="chitiet1"/>
      <sheetName val="TH-KL"/>
      <sheetName val="kl-chitiet"/>
      <sheetName val="1"/>
      <sheetName val="NC"/>
      <sheetName val="M"/>
      <sheetName val="TSo"/>
      <sheetName val="PC"/>
      <sheetName val="Vua"/>
      <sheetName val="KL"/>
      <sheetName val="VC"/>
      <sheetName val="DGduong"/>
      <sheetName val="DT"/>
      <sheetName val="Thu"/>
      <sheetName val="XXXXXXXX"/>
      <sheetName val="C47-456"/>
      <sheetName val="C46"/>
      <sheetName val="C47-PII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DTduong"/>
      <sheetName val="Nhahat"/>
      <sheetName val="Sheet4"/>
      <sheetName val="Sheet5"/>
      <sheetName val="Sheet6"/>
      <sheetName val="XL4Uest5"/>
      <sheetName val="DT-THL7"/>
      <sheetName val="dgth"/>
      <sheetName val="thkl"/>
      <sheetName val="thkl (2)"/>
      <sheetName val="LK2"/>
      <sheetName val="He so"/>
      <sheetName val="PL Vua"/>
      <sheetName val="DPD"/>
      <sheetName val="dgmo-tru"/>
      <sheetName val="dgdam"/>
      <sheetName val="Dam-Mo-Tru"/>
      <sheetName val="GTXLc"/>
      <sheetName val="CPXLk"/>
      <sheetName val="KPTH"/>
      <sheetName val="Bang KL ket cau"/>
      <sheetName val="Giai trinh"/>
      <sheetName val="DGchitiet "/>
      <sheetName val="PSIII"/>
      <sheetName val="PSIV"/>
      <sheetName val="tra-vat-lieu"/>
      <sheetName val="Congty"/>
      <sheetName val="VPPN"/>
      <sheetName val="XN74"/>
      <sheetName val="XN54"/>
      <sheetName val="XN33"/>
      <sheetName val="NK96"/>
      <sheetName val="TC"/>
      <sheetName val="PTNenduong"/>
      <sheetName val="PTMatduong"/>
      <sheetName val="PTAntoan"/>
      <sheetName val="Gia vua"/>
      <sheetName val="PTGiaco"/>
      <sheetName val="PTChieusang"/>
      <sheetName val="Gia Vat lieu"/>
      <sheetName val="TNuoc"/>
      <sheetName val="CI"/>
      <sheetName val="CII"/>
      <sheetName val="Ctrong"/>
      <sheetName val="Ky thu , Ky tho"/>
      <sheetName val="ThCtiet Hanh Lang  KG, KT, KP"/>
      <sheetName val="TH Hanh Lang  KG, KT, KP "/>
      <sheetName val="ThCtiet lap dung cot KG,KT, KP"/>
      <sheetName val="TH Ky Anh"/>
      <sheetName val="Th Ct iet KL,KH,KT,Kvan"/>
      <sheetName val=" THop  KL,KH,KT,Kvan "/>
      <sheetName val=" THop  KL,KH,KT,Kvan  (2)"/>
      <sheetName val="Lap dung cot, san bai"/>
      <sheetName val="00000001"/>
      <sheetName val="00000002"/>
      <sheetName val="Thdien"/>
      <sheetName val="DTdien"/>
      <sheetName val="Bcaonhanh"/>
      <sheetName val="Tonghop"/>
      <sheetName val="chitieth.chinh"/>
      <sheetName val="trinhEVN29.8"/>
      <sheetName val="hieuchinh30.11"/>
      <sheetName val="TSCD DUNE CHUNG "/>
      <sheetName val="KHKHAUHAOTSCHUNE"/>
      <sheetName val="Dinh_x0000_mub du poan"/>
      <sheetName val="AutgClose"/>
      <sheetName val="tatlieu"/>
      <sheetName val="CHIT_x0009_ET"/>
      <sheetName val="_x0014_Hgoi2"/>
      <sheetName val="THgoi_x0013_"/>
      <sheetName val="RBI(eng)SW"/>
      <sheetName val="VLiau"/>
      <sheetName val="DG "/>
      <sheetName val="glv"/>
      <sheetName val="Lç khoan LK1"/>
      <sheetName val="phan tich DG"/>
      <sheetName val="gia xe may"/>
      <sheetName val="gia nhan cong"/>
      <sheetName val="IBASE"/>
      <sheetName val="Tnng hop goi thau"/>
      <sheetName val="CHIT ET"/>
      <sheetName val="BUTTOANDC"/>
      <sheetName val="TB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Dinh"/>
      <sheetName val="chieu day"/>
      <sheetName val="Ref"/>
      <sheetName val="Tinh Qmax (Xoko)"/>
      <sheetName val="Hinh thai"/>
      <sheetName val="Khau do Kasin"/>
      <sheetName val="Khau do cau nho"/>
      <sheetName val="Tinh Qmax"/>
      <sheetName val="H2%"/>
      <sheetName val="H~Q~V"/>
      <sheetName val="Tra K"/>
      <sheetName val="b_ tra"/>
      <sheetName val="Gia"/>
      <sheetName val="TONG HOP VL-NC"/>
      <sheetName val="TONGKE3p "/>
      <sheetName val="Du_lieu"/>
      <sheetName val="TH VL, NC, DDHT Thanhphuoc"/>
      <sheetName val="DON GIA"/>
      <sheetName val="DG"/>
      <sheetName val="LKVL-CK-HT-GD1"/>
      <sheetName val="TNHCHINH"/>
      <sheetName val="CHITIET VL-NC"/>
      <sheetName val="Tiepdia"/>
      <sheetName val="TDTKP"/>
      <sheetName val="VCV-BE-TONG"/>
      <sheetName val="Shaet11"/>
      <sheetName val="TT35"/>
      <sheetName val="S`eet12"/>
      <sheetName val="BangkeNX"/>
      <sheetName val="SoTHVT"/>
      <sheetName val="10.1.20"/>
      <sheetName val="10.2.20"/>
      <sheetName val="11.7.30"/>
      <sheetName val="Nhan cong KS"/>
      <sheetName val="01.2.20"/>
      <sheetName val="01.2.30"/>
      <sheetName val="08.6.00"/>
      <sheetName val="12.1.30"/>
      <sheetName val="12.1.70"/>
      <sheetName val="12.1.50"/>
      <sheetName val="17.1.30"/>
      <sheetName val="17.1.20"/>
      <sheetName val="07.3.10"/>
      <sheetName val="03.1.00"/>
      <sheetName val="09.3.00"/>
      <sheetName val="DGXDCB_DD"/>
      <sheetName val="PBCPCHUNG CHO CAC ETUONG"/>
      <sheetName val="klmchitiet"/>
      <sheetName val="THCT"/>
      <sheetName val="THDZ0,4"/>
      <sheetName val="TH DZ35"/>
      <sheetName val="THTram"/>
      <sheetName val="TH-XL"/>
      <sheetName val="dam"/>
      <sheetName val="Mocantho"/>
      <sheetName val="MoQL91"/>
      <sheetName val="tru"/>
      <sheetName val="10mduongsaumo"/>
      <sheetName val="ctt"/>
      <sheetName val="thanmkhao"/>
      <sheetName val="monho"/>
      <sheetName val="ktduong"/>
      <sheetName val="vl"/>
      <sheetName val="cu"/>
      <sheetName val="KTcau2004"/>
      <sheetName val="KT2004XL#moi"/>
      <sheetName val="denb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luong-NII"/>
      <sheetName val="luong-NIII"/>
      <sheetName val="may"/>
      <sheetName val="nen"/>
      <sheetName val="mat"/>
      <sheetName val="atgt"/>
      <sheetName val="cong"/>
      <sheetName val="vua"/>
      <sheetName val="gVL"/>
      <sheetName val="dtctiet-ccat-dhoc-05"/>
      <sheetName val="gtxl-ccat-dhoc-05"/>
      <sheetName val="dtctiet-cocXM-dhoc-05"/>
      <sheetName val="gtxl-cocXM-dhoc-05"/>
      <sheetName val="dtctiet-btham-dhoc-05"/>
      <sheetName val="gtxl-btham-dhoc-05"/>
      <sheetName val="dtctiet-ccat-BT-05"/>
      <sheetName val="gtxl-ccat-BT-05"/>
      <sheetName val="dtctiet-cocXM-BT-05"/>
      <sheetName val="gtxl-cocXM-BT-05"/>
      <sheetName val="dtctiet-btham-BT-05"/>
      <sheetName val="gtxl-btham-BT-05"/>
      <sheetName val="gpmb"/>
      <sheetName val="dtctiet-ccat-dhoc-04"/>
      <sheetName val="gtxl-ccat-dhoc-04"/>
      <sheetName val="dtctiet-cocXM-dhoc-04"/>
      <sheetName val="gtxl-cocXM-dhoc-04"/>
      <sheetName val="dtctiet-ccat-BT-04"/>
      <sheetName val="gtxl-ccat-BT-04"/>
      <sheetName val="dtctiet-cocXM-BT-04"/>
      <sheetName val="gtxl-cocXM-BT-04"/>
      <sheetName val="Sheet1"/>
      <sheetName val="dtctiet-PA1-1360m-05"/>
      <sheetName val="gtxl-PA1(coc cat)-1360m-05"/>
      <sheetName val="dtctiet-PA2-1360m-05"/>
      <sheetName val="gtxl-PA2(cocXM)-1360m-05"/>
      <sheetName val="gpmb-1360m"/>
      <sheetName val="dtctiet-PA1-1360m-04"/>
      <sheetName val="gtxl-PA1(coc cat)-1360m-04"/>
      <sheetName val="dtctiet-PA2-1360m-04"/>
      <sheetName val="gtxl-duong-PA2(cocXM)-1360m-04"/>
      <sheetName val="Sheet3"/>
      <sheetName val="dtctiet"/>
      <sheetName val="gtxl-duong-PA2(thaydat)"/>
      <sheetName val="dap"/>
      <sheetName val="dtoan"/>
      <sheetName val="dtoan (2)"/>
      <sheetName val="00000000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T"/>
      <sheetName val="BB-KT"/>
      <sheetName val="Phamcap"/>
      <sheetName val="XL4Popp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"/>
      <sheetName val="BB-HB"/>
      <sheetName val="Phamcap"/>
      <sheetName val="XL4Popp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8"/>
      <sheetName val="T7"/>
      <sheetName val="Kh48"/>
      <sheetName val="Ht 48"/>
      <sheetName val="Ht128"/>
      <sheetName val="ht12"/>
      <sheetName val="Kh 12"/>
      <sheetName val="ht 20-10"/>
      <sheetName val="kh20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XL4Poppy"/>
      <sheetName val="q2"/>
      <sheetName val="q3"/>
      <sheetName val="Sheet11"/>
      <sheetName val="Sheet12"/>
      <sheetName val="Sheet13"/>
      <sheetName val="Sheet14"/>
      <sheetName val="Sheet15"/>
      <sheetName val="Sheet16"/>
      <sheetName val="00000000"/>
      <sheetName val="KE PHI"/>
      <sheetName val="KE THUE"/>
      <sheetName val="KE CHI PHI"/>
      <sheetName val="TINH GIA THANH"/>
      <sheetName val="TONG HOP KHAU HAO"/>
      <sheetName val="TONG HOP CHI PHI"/>
      <sheetName val="DA SAN XUAT TRONG THANG"/>
      <sheetName val="THANH TOAN TIEN UNG"/>
      <sheetName val="KHAU HAO DAY CHUYEN DA"/>
      <sheetName val="dq"/>
      <sheetName val="Sheet1"/>
      <sheetName val="bang thong ke"/>
      <sheetName val="Sheet4"/>
      <sheetName val="Sheet2"/>
      <sheetName val="Sheet3"/>
      <sheetName val="Chart1"/>
      <sheetName val="Phantich"/>
      <sheetName val="Toan_DA"/>
      <sheetName val="2004"/>
      <sheetName val="2005"/>
      <sheetName val="XL4Test5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01-03"/>
      <sheetName val="Tonghop"/>
      <sheetName val="10000000"/>
      <sheetName val="Gia Ban"/>
      <sheetName val="GiaCK"/>
      <sheetName val="Gia DSRs"/>
      <sheetName val="Gia NTD"/>
      <sheetName val="GiaVon"/>
      <sheetName val="17_x0000__x0000__x0000__x0000__x0000__x0000__x0000__x0000__x0000__x0000__x0000_??_x0000__x0004__x0000__x0000__x0000__x0000__x0000__x0000_??_x0000__x0000__x0000__x0000__x0000__x0000_"/>
      <sheetName val="Cover"/>
      <sheetName val="explain"/>
      <sheetName val="Tong hop"/>
      <sheetName val="kp chi tiet"/>
      <sheetName val="Vat lieu"/>
      <sheetName val="May"/>
      <sheetName val="KHOAN"/>
      <sheetName val="CAPVATU"/>
      <sheetName val="to trinh mua VT"/>
      <sheetName val="Denghi tam ung"/>
      <sheetName val="KTRVATU "/>
      <sheetName val="MAU GNHH"/>
      <sheetName val="T.toan1"/>
      <sheetName val="Data"/>
      <sheetName val="Bang quyet toan VT"/>
      <sheetName val="TH"/>
      <sheetName val="bang chuan"/>
      <sheetName val="bien &lt;200 m2"/>
      <sheetName val="&lt;200"/>
      <sheetName val="bang chuan (2)"/>
      <sheetName val="thue (chinh thuc)"/>
      <sheetName val="thue"/>
      <sheetName val="thue (2)"/>
      <sheetName val="bang doi chieu"/>
      <sheetName val="20000000"/>
      <sheetName val="30000000"/>
      <sheetName val="40000000"/>
      <sheetName val="50000000"/>
      <sheetName val="60000000"/>
      <sheetName val="THTRAO"/>
      <sheetName val="THNHA "/>
      <sheetName val="T-HOP"/>
      <sheetName val="BiaNgoai"/>
      <sheetName val="BiaTrong"/>
      <sheetName val="Sheet5"/>
      <sheetName val="NTRE"/>
      <sheetName val="MGIAO"/>
      <sheetName val="Tieuhoc"/>
      <sheetName val="THCoso"/>
      <sheetName val="THPT"/>
      <sheetName val="GVien"/>
      <sheetName val="PNT-QUOT-#3"/>
      <sheetName val="COAT&amp;WRAP-QIOT-#3"/>
      <sheetName val="KHNH T3-T10"/>
      <sheetName val="KHNH T4-T10"/>
      <sheetName val="XXXXXXXX"/>
      <sheetName val="Sheet2 (2)"/>
      <sheetName val="Outlets"/>
      <sheetName val="PGs"/>
      <sheetName val="Summary (USD)"/>
      <sheetName val="Summary (VND)"/>
      <sheetName val="A"/>
      <sheetName val="B"/>
      <sheetName val="C"/>
      <sheetName val="D"/>
      <sheetName val="E"/>
      <sheetName val="F1"/>
      <sheetName val="F2"/>
      <sheetName val="G"/>
      <sheetName val="H"/>
      <sheetName val="3rd party"/>
      <sheetName val="interco "/>
      <sheetName val="Thu NH T4-03"/>
      <sheetName val="thuBHYT"/>
      <sheetName val="THU NH T5-03"/>
      <sheetName val="THU NH T6-03"/>
      <sheetName val="THU NH T7-03"/>
      <sheetName val="THU NH T8-03"/>
      <sheetName val="THU NH T9-03"/>
      <sheetName val="THU TM T9-03"/>
      <sheetName val="THU NH T10 - 03"/>
      <sheetName val="Sheet10"/>
      <sheetName val="KHQT-00-01"/>
      <sheetName val="17_x0000_~~~~~~~~~~~~~~~~~~~~~~~~~~~~"/>
      <sheetName val="17_x0000_??_x0000__x0004__x0000_??_x0000_??_x0000__x0015__x0000__x000e_[IBASE2.XLS]21"/>
      <sheetName val="??_x0000__x0000__x0000__x0000__x0000__x0000__x0000__x0000_??_x0000__x0000__x0013__x0000__x0000__x0000__x0000__x0000__x0000__x0000__x0000__x0000__x0000__x0000__x000e_[IBA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Q1-02"/>
      <sheetName val="Q2-02"/>
      <sheetName val="Q3-02"/>
      <sheetName val="Vinh"/>
      <sheetName val="Hanh"/>
      <sheetName val="Chinh"/>
      <sheetName val="Triet"/>
      <sheetName val="Khac"/>
      <sheetName val="Hien"/>
      <sheetName val="Tong"/>
      <sheetName val="Thuchi "/>
      <sheetName val="SQ"/>
      <sheetName val="QNCN"/>
      <sheetName val="CNVQP"/>
      <sheetName val="thanh toan"/>
      <sheetName val="NEW-PANEL"/>
      <sheetName val="DMVT"/>
      <sheetName val="02-03"/>
      <sheetName val="03-03"/>
      <sheetName val="THCTVT"/>
      <sheetName val="VT-01"/>
      <sheetName val="NL-01"/>
      <sheetName val="VT-02"/>
      <sheetName val="NL-02"/>
      <sheetName val="VT-03"/>
      <sheetName val="NL-03"/>
      <sheetName val="VT-04"/>
      <sheetName val="NL-04"/>
      <sheetName val="17??????????????_x0004_??????????????"/>
      <sheetName val="17????_x0004_???????_x0015_?_x000e_[IBASE2.XLS]21"/>
      <sheetName val="kp chi tiet_x0000__x0000__x0000__x0000__x0000__x0000__x0000__x0000__x0000__x0000__x0009__x0000__x0000__x0000__x0000__x0000__x0000__x0000__x0000__x0000_"/>
      <sheetName val="MSVT"/>
      <sheetName val="Info"/>
      <sheetName val="GioiThieu"/>
      <sheetName val="DanhMuc_SoDu"/>
      <sheetName val="Phat_Sinh"/>
      <sheetName val="SoTSCD"/>
      <sheetName val="So_KHQuiII"/>
      <sheetName val="GIAVLIEU"/>
      <sheetName val="CHITIET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Luong T2-06"/>
      <sheetName val="Thang3-06"/>
      <sheetName val="luong T1-06"/>
      <sheetName val="mau (2)"/>
      <sheetName val="T4-06"/>
      <sheetName val="T6-06"/>
      <sheetName val="T5-06"/>
      <sheetName val="Luong T hop T2+T1-2006"/>
      <sheetName val="luong T12"/>
      <sheetName val="BIA"/>
      <sheetName val="TDT"/>
      <sheetName val="THT"/>
      <sheetName val="TH#"/>
      <sheetName val="T.LBD"/>
      <sheetName val="CL BD"/>
      <sheetName val="CVBD"/>
      <sheetName val="T.L Dien"/>
      <sheetName val="T.LSan"/>
      <sheetName val="CLSan"/>
      <sheetName val="CVSan"/>
      <sheetName val="T.LWC"/>
      <sheetName val="CLWC"/>
      <sheetName val="CVWC"/>
      <sheetName val="NEW_PANEL"/>
      <sheetName val="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 sach"/>
      <sheetName val="Tong Hop-QL"/>
      <sheetName val="Tong Hop-DT"/>
      <sheetName val="Tong Hop-Tinh"/>
      <sheetName val="SPL4-TOTAL"/>
      <sheetName val="THKL"/>
      <sheetName val="KL-MB"/>
      <sheetName val="KL-MT"/>
      <sheetName val="KL-MN"/>
      <sheetName val="APP.ROAD"/>
      <sheetName val="Calculation"/>
      <sheetName val="SPL4_TOTAL"/>
      <sheetName val="CTyXD so1chaolai"/>
      <sheetName val="CTYXDso1(hc)"/>
      <sheetName val="Chenh KL"/>
      <sheetName val="Chenh KL (BT-Thep)"/>
      <sheetName val="Don gia chi tiet"/>
      <sheetName val="Du toan"/>
      <sheetName val="Phan tich vat tu"/>
      <sheetName val="Tong hop vat tu"/>
      <sheetName val="Gia tri vat tu"/>
      <sheetName val="Chenh lech vat tu"/>
      <sheetName val="Chi phi van chuyen"/>
      <sheetName val="Tong hop kinh phi"/>
      <sheetName val="Tu van Thiet ke"/>
      <sheetName val="Tien do thi cong"/>
      <sheetName val="Bia du toan"/>
      <sheetName val="Tro giup"/>
      <sheetName val="Config"/>
      <sheetName val="00000000"/>
      <sheetName val="10000000"/>
      <sheetName val="XL4Tes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VL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dg"/>
      <sheetName val="dg"/>
      <sheetName val="TH XD"/>
      <sheetName val="ma-pt"/>
      <sheetName val="ptvt"/>
      <sheetName val="chenhlech"/>
      <sheetName val="ms-dien"/>
      <sheetName val="dien"/>
      <sheetName val="TH dien"/>
      <sheetName val="ma-nuoc"/>
      <sheetName val="nuoc"/>
      <sheetName val="TH nuoc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BAN"/>
      <sheetName val="TONGHOP"/>
      <sheetName val="CTKTKT"/>
      <sheetName val="TIEUTHU"/>
      <sheetName val="P.CAP"/>
      <sheetName val="THZ"/>
      <sheetName val="CTGT"/>
      <sheetName val="DT"/>
      <sheetName val="TKHO"/>
      <sheetName val="Sheet1"/>
      <sheetName val="KLCV"/>
      <sheetName val="LDTL"/>
      <sheetName val="DMLD"/>
      <sheetName val="BANGMA"/>
      <sheetName val="00000000"/>
      <sheetName val="10000000"/>
      <sheetName val="00000001"/>
      <sheetName val="00000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rph (2)"/>
      <sheetName val="gVL"/>
      <sheetName val="dtoan"/>
      <sheetName val="dap"/>
      <sheetName val="dt-kphi"/>
      <sheetName val="bth-kphi"/>
      <sheetName val="gpmb"/>
      <sheetName val="dtoan -ctiet"/>
      <sheetName val="dt-kphi-iso-tong"/>
      <sheetName val="dt-kphi-iso-ctiet"/>
      <sheetName val="CRC"/>
      <sheetName val="GIATRI-DAILY"/>
      <sheetName val="NVBH KHAC"/>
      <sheetName val="NVBH HOAN"/>
      <sheetName val="TONKHODAILY"/>
      <sheetName val="XL4Test5"/>
      <sheetName val="gia"/>
      <sheetName val="PTDG"/>
      <sheetName val="sut&lt;100"/>
      <sheetName val="sut duong"/>
      <sheetName val="sut am"/>
      <sheetName val="bu lun"/>
      <sheetName val="xoi lo chan ke"/>
      <sheetName val="TH"/>
      <sheetName val="THKL"/>
      <sheetName val="GTXL"/>
      <sheetName val="TDT"/>
      <sheetName val="00000000"/>
      <sheetName val="10000000"/>
      <sheetName val="gvt"/>
      <sheetName val="ATGT"/>
      <sheetName val="DG-TH"/>
      <sheetName val="Tuong-chan"/>
      <sheetName val="Dau-cong"/>
      <sheetName val="dtoan (4)"/>
      <sheetName val="tmdtu"/>
      <sheetName val="Sheet3"/>
      <sheetName val="XL4Poppy"/>
      <sheetName val="dt-kphi (2)"/>
      <sheetName val="dt-kphi-ctiet"/>
      <sheetName val="KluongKm2,4"/>
      <sheetName val="B.cao"/>
      <sheetName val="T.tiet"/>
      <sheetName val="T.N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heet2"/>
      <sheetName val="dn"/>
      <sheetName val="DU TOAN"/>
      <sheetName val="CHI TIET"/>
      <sheetName val="KLnt"/>
      <sheetName val="PHAN TICH"/>
      <sheetName val="Congty"/>
      <sheetName val="VPPN"/>
      <sheetName val="XN74"/>
      <sheetName val="XN54"/>
      <sheetName val="XN33"/>
      <sheetName val="NK96"/>
      <sheetName val="Sheet1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YEU TO CONG"/>
      <sheetName val="TD 3DIEM"/>
      <sheetName val="TD 2DIEM"/>
      <sheetName val="TSCD DUNG CHUNG "/>
      <sheetName val="KHKHAUHAOTSCHUNG"/>
      <sheetName val="TSCDTOAN NHA MAY"/>
      <sheetName val="CPSXTOAN BO SP"/>
      <sheetName val="PBCPCHUNG CHO CAC DTUONG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x"/>
      <sheetName val="XXXXXXX0"/>
      <sheetName val="XXXXXXX1"/>
      <sheetName val="20000000"/>
      <sheetName val="30000000"/>
      <sheetName val="tra-vat-lieu"/>
      <sheetName val="XN79"/>
      <sheetName val="CTMT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"/>
      <sheetName val="sut&lt;1 0"/>
      <sheetName val="TO HUNG"/>
      <sheetName val="CONGNHAN NE"/>
      <sheetName val="XINGUYEP"/>
      <sheetName val="TH331"/>
      <sheetName val="dt-iphi"/>
      <sheetName val="`u lun"/>
      <sheetName val="ìtoan"/>
      <sheetName val="Kluong"/>
      <sheetName val="Giatri"/>
      <sheetName val="PTCT"/>
      <sheetName val="nhan cong"/>
      <sheetName val="coc duc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bao cao ngay 13-02"/>
      <sheetName val="CBG"/>
      <sheetName val="Sheet_x0001_1"/>
      <sheetName val="FPPN"/>
      <sheetName val="CHI_x0000_TIET"/>
      <sheetName val="Sheet3 (2)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Don gia chi tiet"/>
      <sheetName val="Du thau"/>
      <sheetName val="Tro giup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SPL4"/>
      <sheetName val="ktduong"/>
      <sheetName val="dg"/>
      <sheetName val="cu"/>
      <sheetName val="KTcau2004"/>
      <sheetName val="KT2004XL#moi"/>
      <sheetName val="denbu"/>
      <sheetName val="thop"/>
      <sheetName val="Khu xu ly nuoc THiep-XD"/>
      <sheetName val="Box-Girder"/>
      <sheetName val="ctTBA"/>
      <sheetName val="ma-pt"/>
      <sheetName val="Tuong-?_x0001_an"/>
      <sheetName val="Du_lieu"/>
      <sheetName val="HK1"/>
      <sheetName val="HK2"/>
      <sheetName val="CANAM"/>
      <sheetName val="NhapSl"/>
      <sheetName val="Nluc"/>
      <sheetName val="Tohop"/>
      <sheetName val="KT_Tthan"/>
      <sheetName val="Tra_TTTD"/>
      <sheetName val="IN__x000e_X"/>
      <sheetName val="DGduong"/>
      <sheetName val="P3-PanAn-Factored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dam"/>
      <sheetName val="Mocantho"/>
      <sheetName val="MoQL91"/>
      <sheetName val="tru"/>
      <sheetName val="10mduongsaumo"/>
      <sheetName val="ctt"/>
      <sheetName val="thanmkhao"/>
      <sheetName val="monho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Nhap don gia VL dia _x0003__x0000_uong"/>
      <sheetName val="ESTI."/>
      <sheetName val="DI-ESTI"/>
      <sheetName val="Phan tich don gia chi Uet"/>
      <sheetName val="S? li?u"/>
      <sheetName val="TKKYI"/>
      <sheetName val="TKKYII"/>
      <sheetName val="T?ng h?p theo h?c sinh"/>
      <sheetName val="XL4Test5 (2)"/>
      <sheetName val="Dbþgia"/>
      <sheetName val="He so"/>
      <sheetName val="PL Vua"/>
      <sheetName val="DPD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md5!-52"/>
      <sheetName val="coctuatrenda"/>
      <sheetName val="IBASE"/>
      <sheetName val="GiaVL"/>
      <sheetName val="She_x0000_t9"/>
      <sheetName val="_x0000_?_x0000__x0000__x0000__x0000_?_x0001__x0000__x0000__x0000__x0000_?_x0001__x0000_????_x0001__x0000__x0000__x0000__x0000_?_x0001_H-_x0000_?_x0000_"/>
      <sheetName val="tuong"/>
      <sheetName val="dt-kphi-ÿÿo-ctiet"/>
      <sheetName val="Piers of Main Flylyer (1)"/>
      <sheetName val="NVBH(HOAN"/>
      <sheetName val="dt-cphi-ctieT"/>
      <sheetName val="NHAP"/>
      <sheetName val="Quantity"/>
      <sheetName val="TinhToan"/>
      <sheetName val="CHI"/>
      <sheetName val="CHI?TIET"/>
      <sheetName val="Nhap don gia VL dia _x0003_?uong"/>
      <sheetName val="DG??_02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9"/>
      <sheetName val="Sheet18"/>
      <sheetName val="Thuc thanh"/>
      <sheetName val="Don gia"/>
      <sheetName val="TT_35NH"/>
      <sheetName val="Pier"/>
      <sheetName val="Pile"/>
      <sheetName val="Nhap don gia VL dia _x0003_"/>
      <sheetName val="?_x0000_?_x0001__x0000_?_x0001__x0000_????_x0001__x0000_?_x0001_H-_x0000_?_x0000_????_x0001__x0000_????"/>
      <sheetName val="CDPS"/>
      <sheetName val="NKC"/>
      <sheetName val="SoCaiT"/>
      <sheetName val="THDU"/>
      <sheetName val="TN"/>
      <sheetName val="ND"/>
      <sheetName val="3cau"/>
      <sheetName val="266+623"/>
      <sheetName val="TXL(266+623"/>
      <sheetName val="DDCT"/>
      <sheetName val="M"/>
      <sheetName val="vln"/>
      <sheetName val="DothiP1"/>
      <sheetName val="KLDGTT&lt;1ü_x000c__x0000__x0000_(2)"/>
      <sheetName val="rph_(2)"/>
      <sheetName val="dtoan_-ctiet"/>
      <sheetName val="NVBH_KHAC"/>
      <sheetName val="NVBH_HOAN"/>
      <sheetName val="sut_duong"/>
      <sheetName val="sut_am"/>
      <sheetName val="bu_lun"/>
      <sheetName val="xoi_lo_chan_ke"/>
      <sheetName val="dtoan_(4)"/>
      <sheetName val="dt-kphi_(2)"/>
      <sheetName val="B_cao"/>
      <sheetName val="T_tiet"/>
      <sheetName val="T_N"/>
      <sheetName val="Piers_of_Main_Flyover_(1)"/>
      <sheetName val="Cot_Tru1"/>
      <sheetName val="COC_KHOAN_M1"/>
      <sheetName val="COC_KHOAN_M2"/>
      <sheetName val="COC_KHOAN_T1"/>
      <sheetName val="COC_KHOAN_T5"/>
      <sheetName val="COC_KHOAN_T4"/>
      <sheetName val="COC_DONG"/>
      <sheetName val="DTCT_02__2595"/>
      <sheetName val="DU_TOAN"/>
      <sheetName val="CHI_TIET"/>
      <sheetName val="PHAN_TICH"/>
      <sheetName val="YEU_TO_CONG"/>
      <sheetName val="TD_3DIEM"/>
      <sheetName val="TD_2DIEM"/>
      <sheetName val="TSCD_DUNG_CHUNG_"/>
      <sheetName val="TSCDTOAN_NHA_MAY"/>
      <sheetName val="CPSXTOAN_BO_SP"/>
      <sheetName val="PBCPCHUNG_CHO_CAC_DTUONG"/>
      <sheetName val="THKL_nghiemthu"/>
      <sheetName val="DTCTtaluy_(2)"/>
      <sheetName val="KLDGTT&lt;120%_(2)"/>
      <sheetName val="TH_(2)"/>
      <sheetName val="nhan_cong"/>
      <sheetName val="Sheet3_(2)"/>
      <sheetName val="`u_lun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TO_HUNG"/>
      <sheetName val="CONGNHAN_NE"/>
      <sheetName val="Vatlieu_cau"/>
      <sheetName val="cau_DS11"/>
      <sheetName val="cau_DS12"/>
      <sheetName val="sut&lt;1_0"/>
      <sheetName val="Khu_xu_ly_nuoc_THiep-XD"/>
      <sheetName val="PL_tham_dinh"/>
      <sheetName val="Bu_VC"/>
      <sheetName val="Piers of Mai. Flyover (1)"/>
      <sheetName val="_x0000_????_x0001__x0000__x0000__x0000__x0000_?_x0001_H-_x0000_?_x0000_????_x0001__x0000_????_x0001__x0000__x0000__x0000_"/>
      <sheetName val="CTC_x000f_NG_02"/>
      <sheetName val="_x0004_GCong"/>
      <sheetName val="Du toan chi tiet_x0000_coc nuoc"/>
      <sheetName val="She"/>
      <sheetName val="Nhap don gia VL dia _x0003__uong"/>
      <sheetName val="S_ li_u"/>
      <sheetName val="T_ng h_p theo h_c sinh"/>
      <sheetName val="She?t9"/>
      <sheetName val="???????_x0001_?????_x0001_?????_x0001_?????_x0001_H-???"/>
      <sheetName val="KLDGTT&lt;1ü_x000c_??(2)"/>
      <sheetName val="tai"/>
      <sheetName val="hoang"/>
      <sheetName val="hoang (2)"/>
      <sheetName val="hoang (3)"/>
      <sheetName val="INV"/>
      <sheetName val="XXXXXXX2"/>
      <sheetName val="XXXXXXX3"/>
      <sheetName val="XXXXXXX4"/>
      <sheetName val="ma_pt"/>
      <sheetName val="?"/>
      <sheetName val="????_x0001_"/>
      <sheetName val="_"/>
      <sheetName val="_____x0001_"/>
      <sheetName val="dv-kphi-cviet"/>
      <sheetName val="bvh-kphi"/>
      <sheetName val="PCCPCHUNG CHO CAC DTUONG"/>
      <sheetName val="Piers of Main Flyower (1)"/>
      <sheetName val="Gca may Buu dien"/>
      <sheetName val="882"/>
      <sheetName val="Giamay"/>
      <sheetName val="DM_GVT"/>
      <sheetName val="May chuyen nganh"/>
      <sheetName val="TT06"/>
      <sheetName val="???_x0001_??_x0001_?????_x0001_??_x0001_H-???????_x0001_?????"/>
      <sheetName val="?????_x0001_?????_x0001_H-???????_x0001_?????_x0001_???"/>
      <sheetName val="????_x0001_??_x0001_H-???????_x0001_?????_x0001_?"/>
      <sheetName val="0_x0000__x0000_??_x0000__x0004__x0000__x0000__x0000__x0000__x0000__x0000_??_x0000__x0000__x0000__x0000__x0000__x0000__x0000__x0000_??_x0000__x0000__x0013__x0000__x0000__x0000_"/>
      <sheetName val="Giai trinh"/>
      <sheetName val="GTGT"/>
      <sheetName val="Mua vao TT"/>
      <sheetName val="Mua vao GTGT"/>
      <sheetName val="Bra"/>
      <sheetName val="BC HDon"/>
      <sheetName val="BC HDon Qui"/>
      <sheetName val="KE KHAI HDONG"/>
      <sheetName val="Recovered_Sheet1"/>
      <sheetName val="Recovered_Sheet2"/>
      <sheetName val="PBCPCHUNG CHO CAC _x0007_{WÑNG"/>
      <sheetName val="vua_x0000__x0000__x0000__x0000__x0000__x0000__x0000__x0000__x0000__x0000__x0000_??_x0000__x0004__x0000__x0000__x0000__x0000__x0000__x0000_??_x0000__x0000__x0000__x0000__x0000_"/>
      <sheetName val="DEF"/>
      <sheetName val="vua_x0000_??_x0000__x0004__x0000_??_x0000_??_x0000__x0004__x0000__x0016_[dtTKKT-98-10"/>
      <sheetName val="T2_x0000__x0000_)"/>
      <sheetName val="tra_x0000__x0000__x0000__x0000__x0000_±@Z"/>
      <sheetName val="???_x0001_??_x0001_?????_x0001_??_x0001_H-???"/>
      <sheetName val="10mduongsa{ío"/>
      <sheetName val="_?____?_x0001_____?_x0001__????_x0001_____?_x0001_H-_?_"/>
      <sheetName val="?_?_x0001__?_x0001__????_x0001__?_x0001_H-_?_????_x0001__????"/>
      <sheetName val="______x0001_______x0001_H-________x0001_______x0001____"/>
      <sheetName val="____x0001____x0001_______x0001____x0001_H-________x0001______"/>
      <sheetName val="_____x0001____x0001_H-________x0001_______x0001__"/>
      <sheetName val="________x0001_______x0001_______x0001_______x0001_H-___"/>
      <sheetName val="She_t9"/>
      <sheetName val="____x0001____x0001_______x0001____x0001_H-___"/>
      <sheetName val="ptvì0-1"/>
      <sheetName val="0?????_x0004_????????????????????_x0013_???"/>
      <sheetName val="TM_JCTC"/>
      <sheetName val="Eodule1"/>
      <sheetName val="CHI TI_x0000__x0000_"/>
      <sheetName val="DGAT_02"/>
      <sheetName val="_x0000_?_x0000__x0000__x0000__x0000_?_x0001__x0000__x0000__x0000__x0000_?_x0001__x0000_????_x0001__x0000__x0000__x0000_"/>
      <sheetName val="TD &quot;DIEM"/>
      <sheetName val="Sheet1 (3)"/>
      <sheetName val="Sheet1 (2)"/>
      <sheetName val="YE2_x0000__x0000_ CONG"/>
      <sheetName val="0000000!"/>
      <sheetName val="KLDGTT&lt;1ü_x000c_"/>
      <sheetName val="CHI DIET"/>
      <sheetName val="dtct cong"/>
      <sheetName val="khluong"/>
      <sheetName val="Du toan chi tiet"/>
      <sheetName val="vua??????????????_x0004_?????????????"/>
      <sheetName val="vua????_x0004_???????_x0004_?_x0016_[dtTKKT-98-10"/>
      <sheetName val="tra?????±@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MTL$-INTER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N"/>
      <sheetName val="ND"/>
      <sheetName val="VL"/>
      <sheetName val="GVL"/>
      <sheetName val="tienluong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VC"/>
      <sheetName val="chitiet"/>
      <sheetName val="DG chi tiet"/>
      <sheetName val="TT"/>
      <sheetName val="klnd"/>
      <sheetName val="DTmd"/>
      <sheetName val="ptvt"/>
      <sheetName val="thnl"/>
      <sheetName val="htxl"/>
      <sheetName val="bvl"/>
      <sheetName val="kpct"/>
      <sheetName val="THKP"/>
      <sheetName val="Truot_nen"/>
      <sheetName val="DD 10KV"/>
      <sheetName val="sat"/>
      <sheetName val="DI-ESTI"/>
      <sheetName val="??8"/>
      <sheetName val="Phung Thi HIen 18(2_x0009_"/>
      <sheetName val="Le Tri An 2_x0011_(2)"/>
      <sheetName val="H/ang Van Chuong 22(2)"/>
      <sheetName val="Le_x0000_Huu Hoa 25(2)"/>
      <sheetName val="XJ74"/>
      <sheetName val="Phung Thi HIen 18(2 "/>
      <sheetName val="Nguyen Duy Lien ??(2)"/>
      <sheetName val="Le"/>
      <sheetName val="Le Huu Thuy 2_x0019_(2)"/>
      <sheetName val="Hoang Van Chuong _x0000_2(2)"/>
      <sheetName val="X_x0000_4Test5"/>
      <sheetName val="DI_ESTI"/>
      <sheetName val="Le Tat Ve M.M (1ÿÿ"/>
      <sheetName val="Le ThÿÿNhan M.M (12)"/>
      <sheetName val="Le Thi Ly 23(2_x0009_"/>
      <sheetName val="BTH phi"/>
      <sheetName val="BLT phi"/>
      <sheetName val="phi,le phi"/>
      <sheetName val="Bien Lai TON"/>
      <sheetName val="BCQT "/>
      <sheetName val="Giay di duong"/>
      <sheetName val="BC QT cua tung ap"/>
      <sheetName val="GIAO CHI TIEU THU QUY 07"/>
      <sheetName val="BANG TONG HOP GIAY NOP TIEN"/>
      <sheetName val="Tra_bang"/>
      <sheetName val="T11,12-2001"/>
      <sheetName val="General"/>
      <sheetName val="LIST"/>
      <sheetName val="Girder"/>
      <sheetName val="tra-vat-lieu"/>
      <sheetName val="Le?Huu Hoa 25(2)"/>
      <sheetName val="Hoang Van Chuong ?2(2)"/>
      <sheetName val="X?4Test5"/>
      <sheetName val="SPL4"/>
      <sheetName val="NR2?565 PQ DQ"/>
      <sheetName val="PTDG"/>
      <sheetName val="C_ngty"/>
      <sheetName val="H_ang Van Chuong 22(2)"/>
      <sheetName val="Nguyen Duy Lien __(2)"/>
      <sheetName val="Le Thi Nha_x0000__x0000_f_x0000__x0001__x0000__x0000_"/>
      <sheetName val="_x0002__x0000_"/>
      <sheetName val="CSDL"/>
      <sheetName val="BK"/>
      <sheetName val="PNK"/>
      <sheetName val="PXK"/>
      <sheetName val="PTL"/>
      <sheetName val="NXT"/>
      <sheetName val="STH131"/>
      <sheetName val="MAU PX"/>
      <sheetName val="331"/>
      <sheetName val="THONG KE"/>
      <sheetName val="Tai_khoan"/>
      <sheetName val="So_KT"/>
      <sheetName val="tong_hop"/>
      <sheetName val="phan_tich_DG"/>
      <sheetName val="gia_vat_lieu"/>
      <sheetName val="gia_xe_may"/>
      <sheetName val="gia_nhan_cong"/>
      <sheetName val="cd_taikhoan"/>
      <sheetName val="Do_Thi_Tho_M_M_(1)"/>
      <sheetName val="Nguyen_Van_Ly_M_M_(2)"/>
      <sheetName val="Dinh_Van_Hai_M_M_(3)"/>
      <sheetName val="Tran_Van_Thai__M_M_(4)_"/>
      <sheetName val="Tran_Thi_lan__M_M_(5)_"/>
      <sheetName val="Pham_Thi_Thin__M_M_(6)"/>
      <sheetName val="Pham_Thi_Thuong__M_M_(7)"/>
      <sheetName val="le_Thi_Thuc__M_M_(8)"/>
      <sheetName val="Ngo_Van_Nhan_M_M_(9)"/>
      <sheetName val="Le_Tat_Ve_M_M_(10)"/>
      <sheetName val="Le_Tat_Ve_M_M_(11)"/>
      <sheetName val="Le_Thi_Nhan_M_M_(12)"/>
      <sheetName val="Le_Thi_Nhan_12(2)"/>
      <sheetName val="Doan_Van_Chin_13(1)"/>
      <sheetName val="Doan_Van_Chin_13(2)"/>
      <sheetName val="Dinh_Van_Ranh_14(1)"/>
      <sheetName val="Nguyen_Duy_Lien_15(2)"/>
      <sheetName val="Le_Huu_Hanh_16(1)"/>
      <sheetName val="Le_Huu_Hanh_16(2)"/>
      <sheetName val="Le_Tat_Ve_17(2)"/>
      <sheetName val="Phung_Thi_Hien_18(1)"/>
      <sheetName val="Phung_Thi_Hien_18(2)"/>
      <sheetName val="Ngo_Xuan_Dap_19(2)"/>
      <sheetName val="Le_Huu_Hung_20(2)"/>
      <sheetName val="Le_Tri_An_21(2)"/>
      <sheetName val="Hoang_Van_Chuong_22(2)"/>
      <sheetName val="Le_Thi_Ly_23(2)"/>
      <sheetName val="Vu_Dinh_Tre_24(2)"/>
      <sheetName val="Le_Huu_Hoa_25(2)"/>
      <sheetName val="Le_Tat_Ve_26(2)"/>
      <sheetName val="Hoang_Thi_Binh_27(2)"/>
      <sheetName val="Hoang_Thi_Binh_28(2)"/>
      <sheetName val="Le_Huu_Thuy_29(2)"/>
      <sheetName val="Mau_moi"/>
      <sheetName val="PV_THIEU(2)"/>
      <sheetName val="400-415_37"/>
      <sheetName val="KL_NR2"/>
      <sheetName val="NR2_565_PQ_DQ"/>
      <sheetName val="565_DD"/>
      <sheetName val="M2-415_37"/>
      <sheetName val="507_PQ"/>
      <sheetName val="507_DD"/>
      <sheetName val="_Subbase"/>
      <sheetName val="Phu_cap"/>
      <sheetName val="phu_cap_nam"/>
      <sheetName val="Mau_1_PGD"/>
      <sheetName val="Mau_2PGD"/>
      <sheetName val="Mau_3_PGD"/>
      <sheetName val="mau_so_01A"/>
      <sheetName val="mau_so_2"/>
      <sheetName val="mau_so_3"/>
      <sheetName val="13)8"/>
      <sheetName val="ma_pt"/>
      <sheetName val="Hoang Van Chuong "/>
      <sheetName val="X"/>
      <sheetName val="Le_Huu Hoa 25(2)"/>
      <sheetName val="Hoang Van Chuong _2(2)"/>
      <sheetName val="X_4Test5"/>
      <sheetName val="__8"/>
      <sheetName val="ESTI."/>
      <sheetName val="IBASE"/>
      <sheetName val="SOKT-Q3CT"/>
      <sheetName val="KEM NGHIEN GIA CONG"/>
      <sheetName val="Sbq18"/>
      <sheetName val="LDC"/>
      <sheetName val="LDB"/>
      <sheetName val="LDA"/>
      <sheetName val="LD"/>
      <sheetName val="Le Heu Hoa 25(2_x0009_"/>
      <sheetName val="Hoang Thi Binh 08(2)"/>
      <sheetName val="Pham Thi Thuong  M.M (7i"/>
      <sheetName val="Le Thi Ly 23(2 "/>
      <sheetName val="MïJule2"/>
      <sheetName val="_x0011_3-8"/>
      <sheetName val="Le Thi Nha"/>
      <sheetName val="Le Thi Nha??f?_x0001_??"/>
      <sheetName val="_x0002_?"/>
      <sheetName val="DMTK"/>
      <sheetName val="Chi Tiet"/>
      <sheetName val="tra_vat_lieu"/>
      <sheetName val="_x0004_OAM0654CAS"/>
      <sheetName val="Parem"/>
      <sheetName val="Sheet26"/>
      <sheetName val="VL10KV"/>
      <sheetName val="TBA 250"/>
      <sheetName val="VL 0_4KV"/>
      <sheetName val="VLCong to"/>
      <sheetName val="Book 1 Summary"/>
      <sheetName val="SumSBU"/>
      <sheetName val="28-8_x0000__x0000__x0000__x0000__x0000__x0000__x0000__x0000__x0000__x0000__x0000__x0000_??_x0000__x0004__x0000__x0000__x0000__x0000__x0000__x0000_??_x0000__x0000__x0000_"/>
      <sheetName val="?_x0000__x0000_6_x0000__x0000__x0000__x0000__x0000__x0000__x0000__x0000__x0000__x0000__x0000__x0000__x0000__x0000__x0000__x0013_[SOKT-Q3CT."/>
      <sheetName val="Xuly_DTHU"/>
      <sheetName val="Module#"/>
      <sheetName val="FD"/>
      <sheetName val="GI"/>
      <sheetName val="EE (3)"/>
      <sheetName val="PAVEMENT"/>
      <sheetName val="TRAFFIC"/>
      <sheetName val="400-015.37"/>
      <sheetName val="DANGBAN"/>
      <sheetName val="so chi tiet"/>
      <sheetName val="Le_x0000_Huu Hanh 16(1)"/>
      <sheetName val="Le Thi_x0000_Nhan M.M (12)"/>
      <sheetName val="nhap theo ngay vao"/>
      <sheetName val="Pham ThiðThuong  M.M (7)"/>
      <sheetName val="Le Tat Ve M.M (19)"/>
      <sheetName val="Le Heu Hoa 25(2 "/>
      <sheetName val="PR THIEU(2)"/>
      <sheetName val="NR2_565 PQ DQ"/>
      <sheetName val="ctTBA"/>
      <sheetName val="hgld5"/>
      <sheetName val="N61"/>
      <sheetName val="MTO REV.0"/>
      <sheetName val="Pham T(i Thuong  M.M (7)"/>
      <sheetName val="MTO REV.2(ARMOR)"/>
      <sheetName val="Dinh nghia"/>
      <sheetName val="DTCT"/>
      <sheetName val="Le Thi Nha__f__x0001___"/>
      <sheetName val="_x0002__"/>
      <sheetName val="Le Thi"/>
      <sheetName val="Le Thi Nha?f?_x0001_?"/>
      <sheetName val="KKKKKKKK"/>
      <sheetName val="Le?Huu Hanh 16(1)"/>
      <sheetName val="Le Thi?Nhan M.M (12)"/>
      <sheetName val="ptdg "/>
      <sheetName val="ptke"/>
      <sheetName val="Le2_x0000__x0000_ Hoa 25(2)"/>
      <sheetName val="Le Thi Nha_f__x0001__"/>
      <sheetName val="Le_Huu Hanh 16(1)"/>
      <sheetName val="Le Thi_Nhan M.M (12)"/>
      <sheetName val="Pham Thi(Thuong  M.M (7)"/>
      <sheetName val="17-9_x0000_??_x000c_???_x000c_"/>
      <sheetName val="Le Hue Hanh 16(2)"/>
      <sheetName val="NKC"/>
      <sheetName val="Loading"/>
      <sheetName val="Solieu"/>
      <sheetName val="DULIEU"/>
      <sheetName val="Doan Van ?hin 13(1)"/>
      <sheetName val="Tai_khoan1"/>
      <sheetName val="So_KT1"/>
      <sheetName val="tong_hop1"/>
      <sheetName val="phan_tich_DG1"/>
      <sheetName val="gia_vat_lieu1"/>
      <sheetName val="gia_xe_may1"/>
      <sheetName val="gia_nhan_cong1"/>
      <sheetName val="Do_Thi_Tho_M_M_(1)1"/>
      <sheetName val="Nguyen_Van_Ly_M_M_(2)1"/>
      <sheetName val="Dinh_Van_Hai_M_M_(3)1"/>
      <sheetName val="Tran_Van_Thai__M_M_(4)_1"/>
      <sheetName val="Tran_Thi_lan__M_M_(5)_1"/>
      <sheetName val="Pham_Thi_Thin__M_M_(6)1"/>
      <sheetName val="Pham_Thi_Thuong__M_M_(7)1"/>
      <sheetName val="le_Thi_Thuc__M_M_(8)1"/>
      <sheetName val="Ngo_Van_Nhan_M_M_(9)1"/>
      <sheetName val="Le_Tat_Ve_M_M_(10)1"/>
      <sheetName val="Le_Tat_Ve_M_M_(11)1"/>
      <sheetName val="Le_Thi_Nhan_M_M_(12)1"/>
      <sheetName val="Le_Thi_Nhan_12(2)1"/>
      <sheetName val="Doan_Van_Chin_13(1)1"/>
      <sheetName val="Doan_Van_Chin_13(2)1"/>
      <sheetName val="Dinh_Van_Ranh_14(1)1"/>
      <sheetName val="Nguyen_Duy_Lien_15(2)1"/>
      <sheetName val="Le_Huu_Hanh_16(1)1"/>
      <sheetName val="Le_Huu_Hanh_16(2)1"/>
      <sheetName val="Le_Tat_Ve_17(2)1"/>
      <sheetName val="Phung_Thi_Hien_18(1)1"/>
      <sheetName val="Phung_Thi_Hien_18(2)1"/>
      <sheetName val="Ngo_Xuan_Dap_19(2)1"/>
      <sheetName val="Le_Huu_Hung_20(2)1"/>
      <sheetName val="Le_Tri_An_21(2)1"/>
      <sheetName val="Hoang_Van_Chuong_22(2)1"/>
      <sheetName val="Le_Thi_Ly_23(2)1"/>
      <sheetName val="Vu_Dinh_Tre_24(2)1"/>
      <sheetName val="Le_Huu_Hoa_25(2)1"/>
      <sheetName val="Le_Tat_Ve_26(2)1"/>
      <sheetName val="Hoang_Thi_Binh_27(2)1"/>
      <sheetName val="Hoang_Thi_Binh_28(2)1"/>
      <sheetName val="Le_Huu_Thuy_29(2)1"/>
      <sheetName val="Mau_moi1"/>
      <sheetName val="PV_THIEU(2)1"/>
      <sheetName val="400-415_371"/>
      <sheetName val="KL_NR21"/>
      <sheetName val="NR2_565_PQ_DQ1"/>
      <sheetName val="565_DD1"/>
      <sheetName val="M2-415_371"/>
      <sheetName val="507_PQ1"/>
      <sheetName val="507_DD1"/>
      <sheetName val="_Subbase1"/>
      <sheetName val="cd_taikhoan1"/>
      <sheetName val="Phu_cap1"/>
      <sheetName val="phu_cap_nam1"/>
      <sheetName val="Mau_1_PGD1"/>
      <sheetName val="Mau_2PGD1"/>
      <sheetName val="Mau_3_PGD1"/>
      <sheetName val="mau_so_01A1"/>
      <sheetName val="mau_so_21"/>
      <sheetName val="mau_so_31"/>
      <sheetName val="Hoang_Van_Chuong_2(2)"/>
      <sheetName val="Phung_Thi_HIen_18(2_1"/>
      <sheetName val="Le_Tri_An_2(2)"/>
      <sheetName val="H/ang_Van_Chuong_22(2)"/>
      <sheetName val="LeHuu_Hoa_25(2)"/>
      <sheetName val="Phung_Thi_HIen_18(2_"/>
      <sheetName val="Nguyen_Duy_Lien_??(2)"/>
      <sheetName val="DG_chi_tiet"/>
      <sheetName val="Le?Huu_Hoa_25(2)"/>
      <sheetName val="Le_Huu_Thuy_2(2)"/>
      <sheetName val="BTH_phi"/>
      <sheetName val="BLT_phi"/>
      <sheetName val="phi,le_phi"/>
      <sheetName val="Bien_Lai_TON"/>
      <sheetName val="BCQT_"/>
      <sheetName val="Giay_di_duong"/>
      <sheetName val="BC_QT_cua_tung_ap"/>
      <sheetName val="GIAO_CHI_TIEU_THU_QUY_07"/>
      <sheetName val="BANG_TONG_HOP_GIAY_NOP_TIEN"/>
      <sheetName val="Le_Tat_Ve_M_M_(1ÿÿ"/>
      <sheetName val="Le_ThÿÿNhan_M_M_(12)"/>
      <sheetName val="Le_Thi_Ly_23(2_1"/>
      <sheetName val="Hoang_Van_Chuong_?2(2)"/>
      <sheetName val="H_ang_Van_Chuong_22(2)"/>
      <sheetName val="Hoang_Van_Chuong_"/>
      <sheetName val="MAU_PX"/>
      <sheetName val="KEM_NGHIEN_GIA_CONG"/>
      <sheetName val="NR2?565_PQ_DQ"/>
      <sheetName val="Nguyen_Duy_Lien___(2)"/>
      <sheetName val="Le_Huu_Hoa_25(2)2"/>
      <sheetName val="Hoang_Van_Chuong__2(2)"/>
      <sheetName val="Le_Thi_Nhaf"/>
      <sheetName val="DD_10KV"/>
      <sheetName val="Pham_Thi_Thuong__M_M_(7i"/>
      <sheetName val="Le_Heu_Hoa_25(2_"/>
      <sheetName val="Hoang_Thi_Binh_08(2)"/>
      <sheetName val="THONG_KE"/>
      <sheetName val="PR_THIEU(2)"/>
      <sheetName val="Le_Thi_Nha"/>
      <sheetName val="TBA_250"/>
      <sheetName val="VL_0_4KV"/>
      <sheetName val="VLCong_to"/>
      <sheetName val="Le_Thi_Ly_23(2_"/>
      <sheetName val="Le_Thi_Nha??f???"/>
      <sheetName val="NHATKY"/>
      <sheetName val="Main"/>
      <sheetName val="NHATKYC"/>
      <sheetName val="BDMTK"/>
      <sheetName val="SOKTMAY"/>
      <sheetName val="SUMMARY-BILL4"/>
      <sheetName val="Le _x0014_hi Nhan M.M (12)"/>
      <sheetName val="Le2"/>
      <sheetName val="Le2?? Hoa 25(2)"/>
      <sheetName val="OAM0654CAS"/>
      <sheetName val="3-8"/>
      <sheetName val="?"/>
      <sheetName val="phu_x0000_cap nam"/>
      <sheetName val="Tables"/>
      <sheetName val="ma-pt"/>
      <sheetName val="#REF!"/>
      <sheetName val="t-h HA THE"/>
      <sheetName val="pp1p"/>
      <sheetName val="pp3p "/>
      <sheetName val="pp3p_NC"/>
      <sheetName val="ppht"/>
      <sheetName val="_"/>
      <sheetName val="phu?cap nam"/>
      <sheetName val="28-8???????????????_x0004_???????????"/>
      <sheetName val="17-9???_x000c_???_x000c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AJE"/>
      <sheetName val="RJE"/>
      <sheetName val="DTA"/>
      <sheetName val="DTA-JE"/>
      <sheetName val="Sheet3"/>
      <sheetName val="All-TB VACO"/>
      <sheetName val="All-TB"/>
      <sheetName val="Mapping Sheet"/>
      <sheetName val="TRIAL BAL DATA"/>
      <sheetName val="TB DATA TO SUBMIT"/>
      <sheetName val="Opening2005"/>
      <sheetName val="schB"/>
      <sheetName val="schC"/>
      <sheetName val="TB"/>
      <sheetName val="7218_JUN 03_adjust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A"/>
      <sheetName val="Kiem tra KH, tai san tang"/>
      <sheetName val="Client figure"/>
      <sheetName val="Tickmarks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HOP"/>
      <sheetName val="Xuat152"/>
      <sheetName val="N - X - T - 152"/>
      <sheetName val="Nhap152"/>
      <sheetName val="Nhap153"/>
      <sheetName val="Xuat153"/>
      <sheetName val="SO CHI TIET TUNG PX"/>
      <sheetName val="N - X - T - 153"/>
      <sheetName val="BKE8 - 152"/>
      <sheetName val="BKE8 - 153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00000000"/>
      <sheetName val="XL4Poppy"/>
      <sheetName val="Sheet1"/>
      <sheetName val="XL4Test5"/>
      <sheetName val="DI-ES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  <sheetName val="tuong"/>
      <sheetName val="tra-vat-lieu"/>
      <sheetName val="DS Nam VP"/>
      <sheetName val="Tong Hop thang"/>
      <sheetName val="DANH SACH CAN BO TAP DOAN"/>
      <sheetName val="Lam Vien"/>
      <sheetName val="so da"/>
      <sheetName val="PXCBT CHUA DONG BH"/>
      <sheetName val="DS Nu VP"/>
      <sheetName val="CTy CPTM DV CL"/>
      <sheetName val="cua suot"/>
      <sheetName val="XNCG"/>
      <sheetName val="CTY DTPT ha tang "/>
      <sheetName val="Chi nhanh"/>
      <sheetName val="CTy TNHH Bao Ve "/>
      <sheetName val="Cty TNHH An Lac Vien QN"/>
      <sheetName val="20.8"/>
      <sheetName val="D1"/>
      <sheetName val="D2"/>
      <sheetName val="D3"/>
      <sheetName val="D4"/>
      <sheetName val="Ky BH"/>
      <sheetName val="D5"/>
      <sheetName val="D6"/>
      <sheetName val="IDEVCO HA NOI"/>
      <sheetName val="Ngan Son"/>
      <sheetName val="Nha May Kinh"/>
      <sheetName val="TH PXCBT"/>
      <sheetName val="Tong Cty An Lac Vien"/>
      <sheetName val="Thuong Mai"/>
      <sheetName val="Khoi Van Phong"/>
      <sheetName val="CTy CP Xay dung"/>
      <sheetName val="KD Ve Cua Suot"/>
      <sheetName val="TONG HOP"/>
      <sheetName val="DS HA LONG"/>
      <sheetName val="XL4Test5"/>
      <sheetName val="DO AM DT"/>
      <sheetName val="Sheet1"/>
      <sheetName val="Tro giup"/>
      <sheetName val="20000000"/>
      <sheetName val="XL4Test5 (2)"/>
      <sheetName val="XL4Test5 (3)"/>
      <sheetName val="XL4Test5 (4)"/>
      <sheetName val="XL4Test5 (5)"/>
      <sheetName val="Gia vat tu"/>
      <sheetName val="ESTI."/>
      <sheetName val="DI-ESTI"/>
      <sheetName val="dtct cong"/>
      <sheetName val="DG "/>
      <sheetName val="ctTBA"/>
      <sheetName val="BC nhanh"/>
      <sheetName val="BC TCTy"/>
      <sheetName val="BC GD "/>
      <sheetName val="BC ngay"/>
      <sheetName val="SL va do am"/>
      <sheetName val="Da voi"/>
      <sheetName val="Da set"/>
      <sheetName val="Lo nung"/>
      <sheetName val="Nghien lieu"/>
      <sheetName val="Nghien xi"/>
      <sheetName val="Nghien than"/>
      <sheetName val="BC P KH"/>
      <sheetName val="DO_AM_DT"/>
      <sheetName val="B2_3"/>
      <sheetName val="CL_XD"/>
      <sheetName val="CHO_TC"/>
      <sheetName val="Tinh_(m2)"/>
      <sheetName val="DG_"/>
      <sheetName val="Thuc thanh"/>
      <sheetName val="Du Toan"/>
      <sheetName val="THOP XL"/>
      <sheetName val="Bia"/>
      <sheetName val="BGVL"/>
      <sheetName val="NC&amp;M"/>
      <sheetName val="DG Nen"/>
      <sheetName val="Du_lieu"/>
      <sheetName val="ML"/>
      <sheetName val="TT"/>
      <sheetName val="TD"/>
      <sheetName val="DV"/>
      <sheetName val="BMC"/>
      <sheetName val="DN"/>
      <sheetName val="DUL"/>
      <sheetName val="DTHH"/>
      <sheetName val="Dam chu"/>
      <sheetName val="_x0000__x0000__x0000__x0000__x0000__x0000__x0000__x0000_"/>
      <sheetName val="KKKKKKKK"/>
      <sheetName val="PTVTplhoc"/>
      <sheetName val="PTVTT.rao"/>
      <sheetName val="DTOANT.rao"/>
      <sheetName val="T.HOP "/>
      <sheetName val="DTOANDien"/>
      <sheetName val="DTOANP.HOC"/>
      <sheetName val="TLUONG pNHA O"/>
      <sheetName val="TLUONGT.rao"/>
      <sheetName val="PTVTWC"/>
      <sheetName val="CL VTU"/>
      <sheetName val="TTHEP WC"/>
      <sheetName val="THEP TRao"/>
      <sheetName val="DGIA"/>
      <sheetName val="THEP PHONG HOC"/>
      <sheetName val="Vanchuyen"/>
      <sheetName val="Sheet9"/>
      <sheetName val="Sheet10"/>
      <sheetName val="CHU Y"/>
      <sheetName val="BLK"/>
      <sheetName val="NHAT KY CT (vat)"/>
      <sheetName val="111CT"/>
      <sheetName val="111"/>
      <sheetName val="112DT"/>
      <sheetName val="131-IN"/>
      <sheetName val="331-IN"/>
      <sheetName val="311NT"/>
      <sheetName val="311CT"/>
      <sheetName val="6211"/>
      <sheetName val="6212"/>
      <sheetName val="133"/>
      <sheetName val="627"/>
      <sheetName val="635"/>
      <sheetName val="642"/>
      <sheetName val="PC-VAT"/>
      <sheetName val="PC"/>
      <sheetName val="PT-VAT"/>
      <sheetName val="PT"/>
      <sheetName val="CTGS "/>
      <sheetName val="112NT"/>
      <sheetName val="SO CAI"/>
      <sheetName val="SO CAICT"/>
      <sheetName val="NHAT KY CT"/>
      <sheetName val="DT"/>
      <sheetName val="SHTK"/>
      <sheetName val="BCDPS"/>
      <sheetName val="CDKT"/>
      <sheetName val="CDKT1"/>
      <sheetName val="KQKD1"/>
      <sheetName val="LCTT1"/>
      <sheetName val="TMBCTC"/>
      <sheetName val="CCDC"/>
      <sheetName val="131"/>
      <sheetName val="331"/>
      <sheetName val="TGTSCD"/>
      <sheetName val="KKTSCD"/>
      <sheetName val="tra-vat-lgeu"/>
      <sheetName val="Name"/>
      <sheetName val="ESTI_"/>
      <sheetName val="Tro_giup"/>
      <sheetName val="XL4Test5_(2)"/>
      <sheetName val="XL4Test5_(3)"/>
      <sheetName val="XL4Test5_(4)"/>
      <sheetName val="XL4Test5_(5)"/>
      <sheetName val="dtct_cong"/>
      <sheetName val="Gia_vat_tu"/>
      <sheetName val="DS_Nam_VP"/>
      <sheetName val="Tong_Hop_thang"/>
      <sheetName val="DANH_SACH_CAN_BO_TAP_DOAN"/>
      <sheetName val="Lam_Vien"/>
      <sheetName val="so_da"/>
      <sheetName val="PXCBT_CHUA_DONG_BH"/>
      <sheetName val="DS_Nu_VP"/>
      <sheetName val="CTy_CPTM_DV_CL"/>
      <sheetName val="cua_suot"/>
      <sheetName val="CTY_DTPT_ha_tang_"/>
      <sheetName val="Chi_nhanh"/>
      <sheetName val="CTy_TNHH_Bao_Ve_"/>
      <sheetName val="Cty_TNHH_An_Lac_Vien_QN"/>
      <sheetName val="20_8"/>
      <sheetName val="Ky_BH"/>
      <sheetName val="IDEVCO_HA_NOI"/>
      <sheetName val="Ngan_Son"/>
      <sheetName val="Nha_May_Kinh"/>
      <sheetName val="TH_PXCBT"/>
      <sheetName val="Tong_Cty_An_Lac_Vien"/>
      <sheetName val="Thuong_Mai"/>
      <sheetName val="Khoi_Van_Phong"/>
      <sheetName val="CTy_CP_Xay_dung"/>
      <sheetName val="KD_Ve_Cua_Suot"/>
      <sheetName val="TONG_HOP"/>
      <sheetName val="DS_HA_L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KluongKm2,4"/>
      <sheetName val="B.cao"/>
      <sheetName val="T.tiet"/>
      <sheetName val="T.N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o trinh"/>
      <sheetName val="bang2"/>
      <sheetName val="coHoan"/>
      <sheetName val="Congty"/>
      <sheetName val="VPPN"/>
      <sheetName val="XN74"/>
      <sheetName val="XN54"/>
      <sheetName val="XN33"/>
      <sheetName val="NK96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N79"/>
      <sheetName val="CTMT"/>
      <sheetName val="boHoan"/>
      <sheetName val="C.     Lang"/>
      <sheetName val="KH-Q1,Q2,01"/>
      <sheetName val="gVL"/>
      <sheetName val="QL1A-QL1Q moi"/>
      <sheetName val="HK1"/>
      <sheetName val="HK2"/>
      <sheetName val="CANAM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DG CA?"/>
      <sheetName val="KluongKm2_x000c_4"/>
      <sheetName val="dmuc"/>
      <sheetName val="SL)NC-MB"/>
      <sheetName val="C.   ( Lang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TDZ22"/>
      <sheetName val="Maumo)"/>
      <sheetName val="Tonchop"/>
      <sheetName val="TK331D"/>
      <sheetName val="334 d"/>
      <sheetName val="BDCNH"/>
      <sheetName val="bcdtk"/>
      <sheetName val="BCDKTNH"/>
      <sheetName val="BCDKTTHUE"/>
      <sheetName val="tscd"/>
      <sheetName val="Tojg KLBS"/>
      <sheetName val="P_x000c_V"/>
      <sheetName val="DG "/>
      <sheetName val="MTO REV.0"/>
      <sheetName val="?IEN DONG"/>
      <sheetName val="IBASE"/>
      <sheetName val="Ünh m÷c"/>
      <sheetName val="XL@Test5"/>
      <sheetName val="NCong-Day-Su"/>
      <sheetName val="¶"/>
      <sheetName val="KK bo sung"/>
      <sheetName val="giathanh1"/>
      <sheetName val="NC"/>
      <sheetName val="Bu gi`"/>
      <sheetName val="BGThau_x0008__x0000__x0000_0000000_x0001__x0006__x0000__x0000_Sheet1_x0008__x0000__x0000_To"/>
      <sheetName val="S`eet12"/>
      <sheetName val="XHXPXXX1"/>
      <sheetName val="0000000!"/>
      <sheetName val="To tri.h"/>
      <sheetName val="cnHoan"/>
      <sheetName val="V_x0010_PN"/>
      <sheetName val="Quy_x0000_2-2002"/>
      <sheetName val="PTVL"/>
      <sheetName val="bia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DT"/>
      <sheetName val="DO AM DT"/>
      <sheetName val="XLÿÿest5"/>
      <sheetName val="çha tri SX"/>
      <sheetName val="So Conç!îfhiep"/>
      <sheetName val="PPVT"/>
      <sheetName val="Quy"/>
      <sheetName val="S29_x0007__x0000__x0000_S"/>
      <sheetName val="S29_x0007_"/>
      <sheetName val="XL4@oppy"/>
      <sheetName val="Km&quot;33s,"/>
      <sheetName val="Km227O838-228_100"/>
      <sheetName val="Dang TSCD 98-02"/>
      <sheetName val="dtkhovd"/>
      <sheetName val="CDMT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thao-go"/>
      <sheetName val="DON GIA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tuong"/>
      <sheetName val="ctTBA"/>
      <sheetName val="Bang TK goc"/>
      <sheetName val="DGchitiet "/>
      <sheetName val="INV"/>
      <sheetName val="XXXXXXX2"/>
      <sheetName val="XXXXXXX3"/>
      <sheetName val="XXXXXXX4"/>
      <sheetName val="XNGBQI-01 (02)"/>
      <sheetName val="Girder"/>
      <sheetName val="Tendon"/>
      <sheetName val="NHAN_x0000_CONG"/>
      <sheetName val="XL4Te3t5"/>
      <sheetName val="MTO REV.2(ARMOR)"/>
      <sheetName val="4_x0004__x0000__x0000_XN54_x0004__x0000__x0000_XN33_x0004__x0000__x0000_NK96_x0006__x0000__x0000_Sheet4"/>
      <sheetName val="DT1????????"/>
      <sheetName val="Quy?2-2002"/>
      <sheetName val="DT1?"/>
      <sheetName val="S29_x0007_??S"/>
      <sheetName val="S29_x0007_?S"/>
      <sheetName val="Sêeet9"/>
      <sheetName val="NEW-PANEL"/>
      <sheetName val="Tang TRCD 98-02"/>
      <sheetName val="TSCD 2000"/>
      <sheetName val="Q3-01-duyet"/>
      <sheetName val="Thuc_thanh"/>
      <sheetName val="QL1A-QL1A_moi"/>
      <sheetName val="C_Bong_Lang"/>
      <sheetName val="Vanh_dai_III_(TKKT)"/>
      <sheetName val="B_cao"/>
      <sheetName val="T_tiet"/>
      <sheetName val="T_N"/>
      <sheetName val="NHAN_CONG"/>
      <sheetName val="DG_CAU"/>
      <sheetName val="THOP_CAU"/>
      <sheetName val="TLP_CAU"/>
      <sheetName val="XL4Poppy_(2)"/>
      <sheetName val="Tong_KLBS"/>
      <sheetName val="To_trinh"/>
      <sheetName val="THKL_nghiemthu"/>
      <sheetName val="DTCTtaluy_(2)"/>
      <sheetName val="KLDGTT&lt;120%_(2)"/>
      <sheetName val="TH_(2)"/>
      <sheetName val="Nam_2001"/>
      <sheetName val="Tang_TSCD_98-02"/>
      <sheetName val="BIEN_DONG"/>
      <sheetName val="TSCD_2001"/>
      <sheetName val="Quy_1-2002"/>
      <sheetName val="Quy_2-2002"/>
      <sheetName val="Quy_3-2002"/>
      <sheetName val="Quy_4-02"/>
      <sheetName val="Bang_du_toan"/>
      <sheetName val="Bu_gia"/>
      <sheetName val="PT_vat_tu"/>
      <sheetName val="C______Lang"/>
      <sheetName val="QL1A-QL1Q_moi"/>
      <sheetName val="KK_bo_sung"/>
      <sheetName val="DG_CA?"/>
      <sheetName val="chi_tieu_HV"/>
      <sheetName val="tsach_&amp;_thu_hoi"/>
      <sheetName val="KK_than_ton___(2)"/>
      <sheetName val="TT_cac_ho"/>
      <sheetName val="TT_trong_nganh"/>
      <sheetName val="chi_tiet_KHM"/>
      <sheetName val="Pham_cap"/>
      <sheetName val="DT_than"/>
      <sheetName val="Doanh_thu"/>
      <sheetName val="gia_tri_SX"/>
      <sheetName val="So_Cong_nghiep"/>
      <sheetName val="Bia_BC"/>
      <sheetName val="TH_thanton"/>
      <sheetName val="Dat_da_thai"/>
      <sheetName val="GTSX_(TT)"/>
      <sheetName val="XNGBQI_(2)"/>
      <sheetName val="XNGBQI-04_(2)"/>
      <sheetName val="XNGBQII-04_(2)"/>
      <sheetName val="XNGBQII-04_(3)"/>
      <sheetName val="XNGBQIII-04_(2)"/>
      <sheetName val="XNGBQIII-04_(3)"/>
      <sheetName val="XNGBQIV-04_(2)"/>
      <sheetName val="XNGBQIV-04_(3)"/>
      <sheetName val="XNGBQI-05_(02)"/>
      <sheetName val="Gia_ban_NK_bq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KluongKm24"/>
      <sheetName val="Tai_khoan"/>
      <sheetName val="MTO_REV_0"/>
      <sheetName val="C____(_Lang"/>
      <sheetName val="DO_AM_DT"/>
      <sheetName val="334_d"/>
      <sheetName val="?IEN_DONG"/>
      <sheetName val="Tojg_KLBS"/>
      <sheetName val="PV"/>
      <sheetName val="Khoi luong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Na2_x0000__x0000_01"/>
      <sheetName val="CT_x0000_doanh thu 2005"/>
      <sheetName val="XNGBQII-_x0010_4 (3)"/>
      <sheetName val="CI     Lang"/>
      <sheetName val="DG_"/>
      <sheetName val="Km227?227_838s,"/>
      <sheetName val="H?ng m?c 2"/>
      <sheetName val="ptdg"/>
      <sheetName val="CHIET TINH TBA"/>
      <sheetName val="DG CA_"/>
      <sheetName val="_IEN DONG"/>
      <sheetName val="DT1________"/>
      <sheetName val="DT1_"/>
      <sheetName val="S29_x0007___S"/>
      <sheetName val="S29_x0007__S"/>
      <sheetName val="DI-ESTI"/>
      <sheetName val="data"/>
      <sheetName val="phi"/>
      <sheetName val="Quy $-02"/>
      <sheetName val="tra-vat-lieu"/>
      <sheetName val="BGThau_x0008_"/>
      <sheetName val="_x0000__x0000_??Z"/>
      <sheetName val="_x0000__x0000__x0000__x0000_¢é@Z_x0000__x000d__x0000__x0004_"/>
      <sheetName val="Sheetr"/>
      <sheetName val="Km225_838-228_100"/>
      <sheetName val="NHAN CWNG"/>
      <sheetName val="NHAN"/>
      <sheetName val="4_x0004_"/>
      <sheetName val="BGThau_x0008__x0000_0000000_x0001__x0006__x0000_Sheet1_x0008__x0000_To dr"/>
      <sheetName val="GVL-NC-M"/>
      <sheetName val="CT"/>
      <sheetName val="KTQT-AF_x0003_"/>
      <sheetName val="KLDGT_x0014_&lt;120%"/>
      <sheetName val="Congt9"/>
      <sheetName val="Na2"/>
      <sheetName val=""/>
      <sheetName val="Exterior Walls Finishes"/>
      <sheetName val="Vong KLBS"/>
      <sheetName val="M+MC"/>
      <sheetName val="_x0000__x0000__x0000__x0000_¢é@Z_x0000__x000a__x0000__x0004_"/>
      <sheetName val="DTCTtallu"/>
      <sheetName val="coctuatrenda"/>
      <sheetName val="HGCHINGS"/>
      <sheetName val="T11-01"/>
      <sheetName val="T12-01"/>
      <sheetName val="01-02"/>
      <sheetName val="02-02"/>
      <sheetName val="03-02"/>
      <sheetName val="T04-02"/>
      <sheetName val="T05-02"/>
      <sheetName val="T06-T02"/>
      <sheetName val="T07-03"/>
      <sheetName val="T08-03"/>
      <sheetName val="T09-03"/>
      <sheetName val="T10-03"/>
      <sheetName val="T11-03"/>
      <sheetName val="T12-03"/>
      <sheetName val="NPLT01-04"/>
      <sheetName val="NPLT02-04"/>
      <sheetName val="NPLT03-04"/>
      <sheetName val="NPLT04-04"/>
      <sheetName val="NPLT05-04"/>
      <sheetName val="NPLT06-04"/>
      <sheetName val="NPLT07-04"/>
      <sheetName val="NPLT08-04"/>
      <sheetName val="NPLT09-04"/>
      <sheetName val="NPLT10-04"/>
      <sheetName val="NPLT11-04"/>
      <sheetName val="NPLT12-04"/>
      <sheetName val="NXT -T12 B"/>
      <sheetName val="NXT -T01-05"/>
      <sheetName val="NXT-T01-05 B"/>
      <sheetName val="NXT-T02-05"/>
      <sheetName val="NXT-T02-05B"/>
      <sheetName val="NXT-T03-05"/>
      <sheetName val="NXT-T03-05 B"/>
      <sheetName val="NXT -T04-05"/>
      <sheetName val="NXT-T05-05"/>
      <sheetName val="NXT -T06-05"/>
      <sheetName val="NXT -T07-05"/>
      <sheetName val="HGHW3"/>
      <sheetName val="HGHW4"/>
      <sheetName val="HGHW5"/>
      <sheetName val="HGCW6"/>
      <sheetName val="CH1"/>
      <sheetName val="EXP2"/>
      <sheetName val="Km23"/>
      <sheetName val="tienluong"/>
      <sheetName val="TTTram"/>
      <sheetName val="Du kien DT 9 thang de fop"/>
      <sheetName val="C?     Lang"/>
      <sheetName val="_x0000__x0000__x0000__x0000__x0000__x0000__x0000__x0000_ (2)"/>
      <sheetName val="name"/>
      <sheetName val="KKKKKKKK"/>
      <sheetName val="KKKKKKKK (2)"/>
      <sheetName val="KKKKKKKK_(2)"/>
      <sheetName val="DG BAU"/>
      <sheetName val="TLP BAU"/>
      <sheetName val="KK uhan uon   (2)"/>
      <sheetName val="So Cong oghiep"/>
      <sheetName val="XNGBQIV-02_x0000__x0000_)"/>
      <sheetName val="_x0000__x0001__x0000__x0000__x0000__x0000__x0000__x0000__x0000__x0000__x0000__x0000__x0000__x0002__x0000__x0000__x0000__x0000__x0000__x0000__x0000_?_x0000_O_x0000__x0000__x0000_???_x0000_"/>
      <sheetName val="DG _x0000__x0000__x0000__x0000__x0000__x0000__x0000__x0000__x0000__x0009__x0000_??_x0000__x0004__x0000__x0000__x0000__x0000__x0000__x0000_??_x0000__x0000__x0000__x0000__x0000_"/>
      <sheetName val="DSMo (2)"/>
      <sheetName val="DSMo"/>
      <sheetName val="TH Mo"/>
      <sheetName val="21B"/>
      <sheetName val="143"/>
      <sheetName val="141"/>
      <sheetName val="172"/>
      <sheetName val="171"/>
      <sheetName val="170"/>
      <sheetName val="169"/>
      <sheetName val="168"/>
      <sheetName val="167"/>
      <sheetName val="166"/>
      <sheetName val="165"/>
      <sheetName val="164"/>
      <sheetName val="163"/>
      <sheetName val="162"/>
      <sheetName val="161"/>
      <sheetName val="160"/>
      <sheetName val="159"/>
      <sheetName val="158"/>
      <sheetName val="157"/>
      <sheetName val="156"/>
      <sheetName val="155"/>
      <sheetName val="154"/>
      <sheetName val="173"/>
      <sheetName val="152"/>
      <sheetName val="151"/>
      <sheetName val="150"/>
      <sheetName val="149"/>
      <sheetName val="148"/>
      <sheetName val="147"/>
      <sheetName val="146"/>
      <sheetName val="145"/>
      <sheetName val="144"/>
      <sheetName val="142"/>
      <sheetName val="140"/>
      <sheetName val="TH ho"/>
      <sheetName val="TH138-173"/>
      <sheetName val="Pier"/>
      <sheetName val="Pile"/>
      <sheetName val="Du Toan"/>
      <sheetName val="Thep-MatCat"/>
      <sheetName val="Kiem-Toan"/>
      <sheetName val="NhapSL"/>
      <sheetName val="??nh m?c"/>
      <sheetName val="Na2_x0000__x0000_?01"/>
      <sheetName val="S?eet9"/>
      <sheetName val="?ha tri SX"/>
      <sheetName val="So Con?!?fhiep"/>
      <sheetName val="XL??est5"/>
      <sheetName val="_x0000__x0000__x0000__x0000_???@Z_x0000__x000d__x0000__x0004_"/>
      <sheetName val="Tai_kh?_x0000_?"/>
      <sheetName val="_x0000__x0000__x0017_[Q3-01-duyet.xls]Maumo)_x0000_?_x0000__x0000__x0000_"/>
      <sheetName val="NKC"/>
      <sheetName val="A6"/>
      <sheetName val="CPQL"/>
      <sheetName val="THCPQL"/>
      <sheetName val="00000003"/>
      <sheetName val="C.Bojg Lang"/>
      <sheetName val="_x0000__x0000__x0000__x0000_???@Z_x0000__x000a__x0000__x0004_"/>
      <sheetName val="c`i tiet KHM"/>
      <sheetName val="MTO REV.0_x0000__x0000__x0000__x0000__x0000__x0000__x0000__x0000__x0000__x0009__x0000_??_x0000__x0004__x0000__x0000__x0000__x0000__x0000__x0000_?"/>
      <sheetName val="BGThau_x0008_??0000000_x0001__x0006_??Sheet1_x0008_??To"/>
      <sheetName val="NHAN?CONG"/>
      <sheetName val="Tonghmp"/>
      <sheetName val="[Q3-01-duyet.xlsUboHoan"/>
      <sheetName val="Tgng hop CP T10"/>
      <sheetName val="TT_10KV"/>
      <sheetName val="Km2_x0000__x0000_,"/>
      <sheetName val="BGThau_x0008_?0000000_x0001__x0006_?Sheet1_x0008_?To dr"/>
      <sheetName val="4_x0004_??XN54_x0004_??XN33_x0004_??NK96_x0006_??Sheet4"/>
      <sheetName val="BGThau_x0008_?0000000_x0001__x0006_?Sheet1_x0008_?To"/>
      <sheetName val="Na2??01"/>
      <sheetName val="MTO REV.0_x0000__x0000__x0000__x0000__x0000__x0000__x0000__x0000__x0000__x0009__x0000_??_x0000__x0004__x0000__x0000__x0000__x0000__x0000_??"/>
      <sheetName val="MTO REV.0_x0000__x0000__x0000__x0000__x0000__x0000__x0000__x0000__x0000__x0009__x0000_??_x0000__x0004__x0000__x0000__x0000_1_x0000_??"/>
      <sheetName val="Km033s,"/>
      <sheetName val="Bu_gi`"/>
      <sheetName val="To_tri_h"/>
      <sheetName val="VPN"/>
      <sheetName val="Tang_TRCD_98-02"/>
      <sheetName val="TSCD_2000"/>
      <sheetName val="roto_truc"/>
      <sheetName val="Day_dt"/>
      <sheetName val="stato_tam_say"/>
      <sheetName val="Stato_ep"/>
      <sheetName val="Canh_gio"/>
      <sheetName val="Ss_Z-_GB"/>
      <sheetName val="THPDMoi__(2)"/>
      <sheetName val="dongia_(2)"/>
      <sheetName val="TONG_HOP_VL-NC"/>
      <sheetName val="TONGKE3p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-1"/>
      <sheetName val="Price-2"/>
      <sheetName val="PA-1"/>
      <sheetName val="PA-2"/>
      <sheetName val="SPL4"/>
      <sheetName val="TH-DS"/>
      <sheetName val="TMDT-PA1"/>
      <sheetName val="TMDT-PA2"/>
      <sheetName val="TH-DT"/>
      <sheetName val="Round"/>
      <sheetName val="Calculation"/>
      <sheetName val="CTyXD so1chaolai"/>
      <sheetName val="CTYXDso1(hc)"/>
      <sheetName val="Chenh KL"/>
      <sheetName val="Chenh KL (BT-Thep)"/>
      <sheetName val="Don gia chi tiet"/>
      <sheetName val="Du toan"/>
      <sheetName val="Phan tich vat tu"/>
      <sheetName val="Tong hop vat tu"/>
      <sheetName val="Gia tri vat tu"/>
      <sheetName val="Chenh lech vat tu"/>
      <sheetName val="Chi phi van chuyen"/>
      <sheetName val="Tong hop kinh phi"/>
      <sheetName val="Tu van Thiet ke"/>
      <sheetName val="Tien do thi cong"/>
      <sheetName val="Bia du toan"/>
      <sheetName val="Tro giup"/>
      <sheetName val="Config"/>
      <sheetName val="00000000"/>
      <sheetName val="10000000"/>
      <sheetName val="XL4Tes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an1"/>
      <sheetName val="CDFS"/>
      <sheetName val="Sheet2"/>
      <sheetName val="loc"/>
      <sheetName val="Sheet1"/>
      <sheetName val="CDPS PL"/>
      <sheetName val="Dulie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DG"/>
      <sheetName val="TVL"/>
      <sheetName val="CVC"/>
      <sheetName val="DTCT"/>
      <sheetName val="dg"/>
      <sheetName val="TH"/>
      <sheetName val="THTB"/>
      <sheetName val="KSTK"/>
      <sheetName val="KS-Nthu"/>
      <sheetName val="CPVC"/>
      <sheetName val="GPMB"/>
      <sheetName val="DBGT"/>
      <sheetName val="TH2"/>
      <sheetName val="HM2"/>
      <sheetName val="DTCT2"/>
      <sheetName val="KSTK2"/>
      <sheetName val="VCTB"/>
      <sheetName val="HLM"/>
      <sheetName val="Tbang1"/>
      <sheetName val="kL1"/>
      <sheetName val="trabang2"/>
      <sheetName val="Summary"/>
      <sheetName val="Detailed BoQ"/>
      <sheetName val="KCT'PMU1,9Nov'01,26Apr'01"/>
      <sheetName val="Rev. BOQ Sum,9Nov'01"/>
      <sheetName val="thang1-2003"/>
      <sheetName val="thang8-03"/>
      <sheetName val="thang12"/>
      <sheetName val="thang11"/>
      <sheetName val="XL4Poppy"/>
      <sheetName val="TheoDTTK(T.Ang)"/>
      <sheetName val="Sheet5"/>
      <sheetName val="Sheet2"/>
      <sheetName val="TDnhap"/>
      <sheetName val="Captien"/>
      <sheetName val="CDNL"/>
      <sheetName val="SSVT"/>
      <sheetName val="Giayphep"/>
      <sheetName val="Vay von"/>
      <sheetName val="Sheet7"/>
      <sheetName val="Xin KP"/>
      <sheetName val="Sheet8"/>
      <sheetName val="Dtru PT"/>
      <sheetName val="Don gia"/>
      <sheetName val="DtruVTNL"/>
      <sheetName val="DMNl"/>
      <sheetName val="Sheet4"/>
      <sheetName val="THcong"/>
      <sheetName val="Sheet1"/>
      <sheetName val="Gia BC"/>
      <sheetName val="BCtuan"/>
      <sheetName val="Bke may"/>
      <sheetName val="Sheet3"/>
      <sheetName val="TDxe"/>
      <sheetName val="Bkxe"/>
      <sheetName val="BBNTAD"/>
      <sheetName val="TheoDTTK(Chay)"/>
      <sheetName val="SLnam01doi10"/>
      <sheetName val="00000000"/>
      <sheetName val="Tiepdia"/>
      <sheetName val="TM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"/>
      <sheetName val="Tong_ke"/>
      <sheetName val="Cau_kien "/>
      <sheetName val="T hop-C kien"/>
      <sheetName val="Phan_day"/>
      <sheetName val="C to"/>
      <sheetName val="T hop-C to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?? MTL"/>
      <sheetName val="?? DI"/>
      <sheetName val="ESTI."/>
      <sheetName val="DI-ESTI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DANH SACH"/>
      <sheetName val="Sheet1"/>
      <sheetName val="Sheet3"/>
      <sheetName val="00000000"/>
      <sheetName val="10000000"/>
      <sheetName val="tong hop"/>
      <sheetName val="phan tich DG"/>
      <sheetName val="gia vat lieu"/>
      <sheetName val="gia xe may"/>
      <sheetName val="gia nhan cong"/>
      <sheetName val="XL4Test5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THKP"/>
      <sheetName val="PHAN TICH`VAT TU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ctTBA"/>
      <sheetName val="Tongke"/>
      <sheetName val="Dot31"/>
      <sheetName val="Dot32"/>
      <sheetName val="Dot33"/>
      <sheetName val="Dot34"/>
      <sheetName val="Dot35"/>
      <sheetName val="Dot26"/>
      <sheetName val="Dot27"/>
      <sheetName val="Dot28"/>
      <sheetName val="Dot29"/>
      <sheetName val="Dot30"/>
      <sheetName val="Sheet2"/>
      <sheetName val="GVT"/>
      <sheetName val="Sheet5_x0000__x0008__x0006__x0008__x0003_?_x0000_?U?_x0000_?U?_x0000_?U?_x0000_?U?_x0000_?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MTO REV.2(ARMOR)"/>
      <sheetName val="Tien An T11"/>
      <sheetName val="DNPD-QL"/>
      <sheetName val="Bang luong"/>
      <sheetName val="Bang CC"/>
      <sheetName val=" Luong nghien "/>
      <sheetName val="QT-LN"/>
      <sheetName val="Giantiep"/>
      <sheetName val="Phuc vu"/>
      <sheetName val="May Phat"/>
      <sheetName val="1813"/>
      <sheetName val="DO AM DT"/>
      <sheetName val="TTTram"/>
      <sheetName val="Tai khoan"/>
      <sheetName val="VL,NC"/>
      <sheetName val="BO"/>
      <sheetName val="giathanh1"/>
      <sheetName val="Sheet5_x0000__x0008__x0006__x0008__x0003_?_x0000_?U?_x0000_?U?_x0000_?U?_x0000_?_x000f_???_x000f_"/>
      <sheetName val="QTDG"/>
      <sheetName val="BANG DU TGAN DRC"/>
      <sheetName val="VC B_x000f_"/>
      <sheetName val="PHAN DICH VAT TU"/>
      <sheetName val="DIEL GIAI KL"/>
      <sheetName val="KLDK THUC HIEN"/>
      <sheetName val="Shaet30"/>
      <sheetName val="Sheet#2"/>
      <sheetName val="Qheet36"/>
      <sheetName val="?_x0000_?U?_x0000_?U?_x0000_?U?_x0000_?U?_x0000_?U?_x0000_?U?_x0000__x0000__x0000__x0000__x0000__x0000_"/>
      <sheetName val="TONG HOP K©N© 2ÈI"/>
      <sheetName val="DTCT-TB"/>
      <sheetName val="TONG KE DZ 0.4 KV"/>
      <sheetName val="Bia TQT"/>
      <sheetName val="Thuc thanh"/>
      <sheetName val="Luong T1- 03"/>
      <sheetName val="Luong T2- 03"/>
      <sheetName val="Luong T3- 03"/>
      <sheetName val="gia xe _x0000_ay"/>
      <sheetName val="Sheet5"/>
      <sheetName val="Sheet5_x0000__x0008__x0006__x0008__x0003_? ?U?_x0000_?U?_x0000_?U?_x0000_?U?_x0000_?U"/>
      <sheetName val="TT04"/>
      <sheetName val="dtct cau"/>
      <sheetName val="Chi tiet1"/>
      <sheetName val="TONGSBU"/>
      <sheetName val="Gia KS"/>
      <sheetName val="TL rieng"/>
      <sheetName val="TONG KE"/>
      <sheetName val="Electrical Breakdown"/>
      <sheetName val="PHAN TICH VAT T_x0015_ NGANG"/>
      <sheetName val="PHAN TACH VAT TU THEO NHOM"/>
      <sheetName val="TONG HOP NHAN CNNG"/>
      <sheetName val="DIEF GIAI CPSX"/>
      <sheetName val="BANG GIA DU UOAN THUY LOI"/>
      <sheetName val="?_x0000_?Ý?_x0000_?Ý?_x0000_?Ý?_x0000_?Ý?_x0000_?Ý?_x0000_?Ý?_x0000__x0000__x0000__x0000__x0000__x0000_"/>
      <sheetName val="Sheet5_x0000__x0008__x0006__x0008__x0003_?_x0000_?Ý?_x0000_?Ý?_x0000_?Ý?_x0000_?Ý?_x0000_?Ý"/>
      <sheetName val="Sheet5?_x0008__x0006__x0008__x0003_???U???U???U???U???U"/>
      <sheetName val="CHIET TINH DGN GIA"/>
      <sheetName val="ay (28-10-2005)_x0000__x0000_#2_Du toan nga"/>
      <sheetName val="?"/>
      <sheetName val="Sheet5?_x0008__x0006__x0008__x0003_???U???U???U???_x000f_???_x000f_"/>
      <sheetName val="???U???U???U???U???U???U???????"/>
      <sheetName val="???U???U???U???U???U???U??"/>
      <sheetName val="Sheet5?_x0008__x0006__x0008__x0003_? ?U???U???U???U???U"/>
      <sheetName val="gia xe ?ay"/>
      <sheetName val="_"/>
      <sheetName val="dg"/>
      <sheetName val="DS_cau"/>
      <sheetName val="DANH_SACH"/>
      <sheetName val="tong_hop"/>
      <sheetName val="phan_tich_DG"/>
      <sheetName val="gia_vat_lieu"/>
      <sheetName val="gia_xe_may"/>
      <sheetName val="gia_nhan_cong"/>
      <sheetName val="PHAN_TICH_VAT_TU_NGANG"/>
      <sheetName val="BANG_DU_TOAN"/>
      <sheetName val="BANG_DU_TOAN_DRC"/>
      <sheetName val="DIEN_GIAI_TIEN_LUONG"/>
      <sheetName val="TONG_HOP_KINH_PHI"/>
      <sheetName val="CHIET_TINH_DON_GIA"/>
      <sheetName val="PHAN_TICH_KHOI_LUONG"/>
      <sheetName val="TH_VAT_TU"/>
      <sheetName val="VC_OTO"/>
      <sheetName val="VC_BO"/>
      <sheetName val="PHAN_TICH_VAT_TU"/>
      <sheetName val="PHAN_TICH_VAT_TU_THEO_NHOM"/>
      <sheetName val="TONG_HOP_NHAN_CONG"/>
      <sheetName val="TONG_HOP_CA_MAY"/>
      <sheetName val="DON_GIA_TONG_HOP"/>
      <sheetName val="DIEN_GIAI_CPSX"/>
      <sheetName val="BANG_GIA_DU_TOAN_THUY_LOI"/>
      <sheetName val="DON_GIA_TONG_HOP_THUY_LOI"/>
      <sheetName val="BANG_GIA_DAU_THAU"/>
      <sheetName val="DIEN_GIAI_TIEN_LUONG_DRC"/>
      <sheetName val="BANG_GIA_DEN_CHAN_CT"/>
      <sheetName val="BANG_BU_VAN_CHUYEN"/>
      <sheetName val="CHI_PHI_CA_MAY"/>
      <sheetName val="CHI_PHI_NHAN_CONG"/>
      <sheetName val="PHAN_TICH_DGCT"/>
      <sheetName val="PHAN_TICH_DGCT_TP"/>
      <sheetName val="Sheet5??U??U??U??U??U??U?"/>
      <sheetName val="DIEN_GIAI_KL"/>
      <sheetName val="KL_DUONG_GOM"/>
      <sheetName val="TGTHUC_HIEN"/>
      <sheetName val="KLLK_THUC_HIEN"/>
      <sheetName val="PTCT_MUONG"/>
      <sheetName val="DGTH_MUONG"/>
      <sheetName val="PHAN_TICH`VAT_TU"/>
      <sheetName val="Thuc_thanh"/>
      <sheetName val="Sheet5??U??U??U??U??U"/>
      <sheetName val="Tien_An_T11"/>
      <sheetName val="Bang_luong"/>
      <sheetName val="Bang_CC"/>
      <sheetName val="_Luong_nghien_"/>
      <sheetName val="Phuc_vu"/>
      <sheetName val="May_Phat"/>
      <sheetName val="? ?U?_x0000_?U?_x0000_?U?_x0000_?U?_x0000_?U?_x0000_?U?_x0000__x0000__x0000__x0000__x0000__x0000_"/>
      <sheetName val="gia xe "/>
      <sheetName val="Sheet5__x0008__x0006__x0008__x0003_?_?U?_?U?_?U?_?U?_?U"/>
      <sheetName val="ay (28-10-2005)"/>
      <sheetName val="Sheet5__x0008__x0006__x0008__x0003_?_?U?_?U?_?U?_?_x000f_???_x000f_"/>
      <sheetName val="___U___U___U___U___U___U_______"/>
      <sheetName val="Sheet5__x0008__x0006__x0008__x0003____U___U___U___U___U"/>
      <sheetName val="Sheet5__x0008__x0006__x0008__x0003____U___U___U____x000f_____x000f_"/>
      <sheetName val="___U___U___U___U___U___U__"/>
      <sheetName val="Sheet5__x0008__x0006__x0008__x0003_? ?U?_?U?_?U?_?U?_?U"/>
      <sheetName val="gia xe _ay"/>
      <sheetName val=" lam_x0000__x000e_2_Goi 1 (TT04)_x0000_ 2_goi 1 d"/>
      <sheetName val="? ?U???U???U???U???U???U???????"/>
      <sheetName val="'ia nhan cong"/>
      <sheetName val="DO_AM_DT"/>
      <sheetName val="PTVT (MAU)"/>
      <sheetName val="???Ý???Ý???Ý???Ý???Ý???Ý???????"/>
      <sheetName val="Sheet5?_x0008__x0006__x0008__x0003_???Ý???Ý???Ý???Ý???Ý"/>
      <sheetName val="_ _U_"/>
      <sheetName val="_ _U___U___U___U___U___U_______"/>
      <sheetName val="Sheet5__x0008__x0006__x0008__x0003__ _U___U___U___U___U"/>
      <sheetName val="? ?U???U???U???U???U???U??"/>
      <sheetName val="Thuc thanh_x0000_?_x0000__x0000__x0000__x0000__x0000__x0000__x0000__x0000__x0009__x0000_??_x0000__x0004__x0000__x0000__x0000__x0000__x0000_"/>
      <sheetName val="DZ 22KV"/>
      <sheetName val="DK-TT"/>
      <sheetName val="_ _U___U___U___U___U___U__"/>
      <sheetName val="Tong_ke"/>
      <sheetName val=""/>
      <sheetName val="_ia nhan cong"/>
      <sheetName val="dtct cong"/>
      <sheetName val="ay (28-10-2005)_x0000_#2_Du toan ngay"/>
      <sheetName val="_x0000__x0000__x0000__x0000__x0000__x0000__x0000__x0000__x0000__x0000__x0000_![BC11cau-QL15A-3.xl"/>
      <sheetName val=" Luong nghiun "/>
      <sheetName val=" lam"/>
      <sheetName val="Thuc thanh_x0000_?_x0000__x0000__x0000__x0000__x0000__x0000__x0000__x0000_ _x0000_??_x0000__x0004__x0000__x0000__x0000__x0000__x0000_"/>
      <sheetName val="TH VAL TU"/>
      <sheetName val="BANG BU VAN CxUYEN"/>
      <sheetName val="CHI PHI CÁ!MAY"/>
      <sheetName val="Thuc thanh??????????_x0009_????_x0004_?????"/>
      <sheetName val="ay (28-10-2005)??#2_Du toan nga"/>
      <sheetName val=" lam?_x000e_2_Goi 1 (TT04)? 2_goi 1 d"/>
      <sheetName val="[BC11cau-Q"/>
      <sheetName val="VL_NC"/>
      <sheetName val="BOQ-1"/>
      <sheetName val="KLLK THUC @IEN"/>
      <sheetName val="Sheet5?_x0008__x0006__x0008__x0003_???U???U???U???U??7U"/>
      <sheetName val="BC11cau-QL15A-3"/>
      <sheetName val="Names"/>
      <sheetName val="Tiepdia"/>
      <sheetName val="BK QT BIEN LAI"/>
      <sheetName val="BK PHU LUC B"/>
      <sheetName val="Chart1"/>
      <sheetName val="BK PHU LUC B (2)"/>
      <sheetName val="BK PHU LUC B (3)"/>
      <sheetName val="BK PHU LUC B (4)"/>
      <sheetName val="BK PHU LUC BCHD (3)"/>
      <sheetName val="BK PHU LUC BCHD (4)"/>
      <sheetName val="BK PHU LUC C (2)"/>
      <sheetName val="BK PHUC LUC D HD"/>
      <sheetName val="BK PHUC LUC D 3 (2)"/>
      <sheetName val="BK PHUC LUC D CHD(3)"/>
      <sheetName val="BK PHUC LUC D CHD(4)"/>
      <sheetName val="Sheet5_x0000__x0008__x0006__x0008__x0003_?_x0000_?Ý?_x0000_?Ý?_x0000_?Ý?_x0000_?_x000f_???_x000f_"/>
      <sheetName val="? ?Ý?_x0000_?Ý?_x0000_?Ý?_x0000_?Ý?_x0000_?Ý?_x0000_?Ý?_x0000__x0000__x0000__x0000__x0000__x0000_"/>
      <sheetName val="Sheet5?_x0008__x0006__x0008__x0003_???Ý???Ý???Ý???_x000f_???_x000f_"/>
      <sheetName val="? ?Ý???Ý???Ý???Ý???Ý???Ý???????"/>
      <sheetName val="PONG HOP KINH PHI"/>
      <sheetName val="PHAN TICH KHOI HUONG"/>
      <sheetName val="DON CIA TONG HOP"/>
      <sheetName val="01 Bid Price summary"/>
      <sheetName val="? ?U?"/>
      <sheetName val="Dept"/>
      <sheetName val="MAKHO"/>
      <sheetName val="Thuc thanh_x0000_?_x0000__x0009_??_x0000__x0004__x0000_??_x0000_??_x0000_d_x0000_![BC"/>
      <sheetName val="___Ý___Ý___Ý___Ý___Ý___Ý_______"/>
      <sheetName val="Sheet5__x0008__x0006__x0008__x0003____Ý___Ý___Ý___Ý___Ý"/>
      <sheetName val="Thuc thanh_?_________x0009__??__x0004______"/>
      <sheetName val="Sheet5_x0000__x0008__x0006__x0008__x0003_? ?Ý?_x0000_?Ý?_x0000_?Ý?_x0000_?Ý?_x0000_?Ý"/>
      <sheetName val="Sheet5?_x0008__x0006__x0008__x0003_? ?Ý???Ý???Ý???Ý???Ý"/>
      <sheetName val="Sheet5??Ý??Ý??Ý??Ý??Ý??Ý?"/>
      <sheetName val="Sheet5??Ý??Ý??Ý??Ý??Ý"/>
      <sheetName val="_ _Ý_"/>
      <sheetName val="Sheet5__x0008__x0006__x0008__x0003____Ý___Ý___Ý____x000f_____x000f_"/>
      <sheetName val="_ _Ý___Ý___Ý___Ý___Ý___Ý_______"/>
      <sheetName val="ay (28-10-2005)__#2_Du toan nga"/>
      <sheetName val="Luong ¼1- 03"/>
      <sheetName val="TPSX"/>
      <sheetName val="Sales2002"/>
      <sheetName val="Thuc thanh_x0000_?_x0000_ ??_x0000__x0004__x0000_??_x0000_??_x0000_d_x0000_![BC"/>
      <sheetName val="chitiet"/>
      <sheetName val="Thuc thanh??? ???_x0004_???????d?![BC"/>
      <sheetName val="Thuc thanh?????????? ????_x0004_?????"/>
      <sheetName val="Thuc thanh_?________ _??__x0004______"/>
      <sheetName val="???????????![BC11cau-QL15A-3.xl"/>
      <sheetName val="LEGEND"/>
      <sheetName val="Tra"/>
      <sheetName val="???Ý???Ý???Ý???Ý???Ý???Ý??"/>
      <sheetName val="ay (28-10-2005)?#2_Du toan ngay"/>
      <sheetName val="VC"/>
      <sheetName val="Sheet5__x0008__x0006__x0008__x0003____U___U___U___U__7U"/>
      <sheetName val="Sh?et5_x0000__x0008__x0006__x0008__x0003_? ?U?_x0000_?U?_x0000_?U?_x0000_?U?_x0000_?U"/>
      <sheetName val="VC BG"/>
      <sheetName val="Khoi luong"/>
      <sheetName val="uniBase"/>
      <sheetName val="vniBase"/>
      <sheetName val="abcBase"/>
      <sheetName val="tra-vat-lieu"/>
      <sheetName val="_BC11cau-Q"/>
      <sheetName val="BANG_BU_ËAN_CH+QE1"/>
      <sheetName val="Don gia-cau"/>
      <sheetName val="Sheet5__x0008__x0006__x0008__x0000__x0000__x0000__x0000_&quot;@_x0010_*_x0000__x0000__x0000__x0000__x0000_&quot;@_x0010_*_x0000__x0000__x0000__x0000_"/>
      <sheetName val="Sheet09"/>
      <sheetName val="MTO_REV_2(ARMOR)"/>
      <sheetName val="BANG_DU_TGAN_DRC"/>
      <sheetName val="VC_B"/>
      <sheetName val="PHAN_DICH_VAT_TU"/>
      <sheetName val="DIEL_GIAI_KL"/>
      <sheetName val="KLDK_THUC_HIEN"/>
      <sheetName val="Tai_khoan"/>
      <sheetName val="Sheet5?_?U??U??U??U??U??U?"/>
      <sheetName val="Luong_T1-_03"/>
      <sheetName val="Luong_T2-_03"/>
      <sheetName val="Luong_T3-_03"/>
      <sheetName val="Sheet5??U??U??U?????"/>
      <sheetName val="TONG_HOP_K©N©_2ÈI"/>
      <sheetName val="TONG_KE_DZ_0_4_KV"/>
      <sheetName val="Bia_TQT"/>
      <sheetName val="gia_xe_ay"/>
      <sheetName val="Sheet5????U???U???U???U???U"/>
      <sheetName val="Sheet5????U???U???U??????"/>
      <sheetName val="dtct_cau"/>
      <sheetName val="TL_rieng"/>
      <sheetName val="Electrical_Breakdown"/>
      <sheetName val="Sheet5__x0008__x0006__x0008__x0003_?_?Ý?_?Ý?_?Ý?_?Ý?_?Ý"/>
      <sheetName val="Sheet5__x0008__x0006__x0008__x0003_? ?Ý?_?Ý?_?Ý?_?Ý?_?Ý"/>
      <sheetName val="Sheet5__x0008__x0006__x0008__x0003_?_?Ý?_?Ý?_?Ý?_?_x000f_???_x000f_"/>
      <sheetName val="Shee«"/>
      <sheetName val="She«3"/>
      <sheetName val=" lam__x000e_2_Goi 1 (TT04)_ 2_goi 1 d"/>
      <sheetName val="Sheet5__x0008__x0006__x0008__x0003__ _Ý___Ý___Ý___Ý___Ý"/>
      <sheetName val="Sheet5__Ý__Ý__Ý__Ý__Ý__Ý_"/>
      <sheetName val="C47(T11)"/>
      <sheetName val="Sheet5__Ý__Ý__Ý__Ý__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Tra_bang"/>
      <sheetName val="DTCT"/>
      <sheetName val="gVL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Tien An T11"/>
      <sheetName val="DNPD-QL"/>
      <sheetName val="Bang luong"/>
      <sheetName val="Bang CC"/>
      <sheetName val=" Luong nghien "/>
      <sheetName val="QT-LN"/>
      <sheetName val="Giantiep"/>
      <sheetName val="Tong hop"/>
      <sheetName val="Phuc vu"/>
      <sheetName val="May Phat"/>
      <sheetName val="1813"/>
      <sheetName val="px2,tb-t,"/>
      <sheetName val="NhucauKP"/>
      <sheetName val="Sheet3 (2)"/>
      <sheetName val="XL4Poppy"/>
      <sheetName val="dtct_Duong,tc"/>
      <sheetName val="nc%cm"/>
      <sheetName val="dtct cau"/>
      <sheetName val="dtctODuong-01"/>
      <sheetName val="Sheet! (2)"/>
      <sheetName val="CtiedQII"/>
      <sheetName val="DHop08"/>
      <sheetName val="Ctiet 9"/>
      <sheetName val="Ctiet!1"/>
      <sheetName val="00 00000"/>
      <sheetName val="CVC-_x0010_1"/>
      <sheetName val="dt#tke-01"/>
      <sheetName val="ptdg-00 (2)"/>
      <sheetName val="02- 9"/>
      <sheetName val="Cheet3"/>
      <sheetName val="THop0_x0015_"/>
      <sheetName val="Bke0_x0015_"/>
      <sheetName val="_x0004_en 31,7"/>
      <sheetName val="THop0("/>
      <sheetName val="BC9Tfam"/>
      <sheetName val="tra-vat-lieu (duyet)"/>
      <sheetName val="tra bang"/>
      <sheetName val="TVL"/>
      <sheetName val="nc_cm"/>
      <sheetName val="CORE PLATE"/>
      <sheetName val="ASSY"/>
      <sheetName val="NEEDLE"/>
      <sheetName val="TR "/>
      <sheetName val="TR  AJO"/>
      <sheetName val="TR  ALO"/>
      <sheetName val="DAT 5"/>
      <sheetName val="TR PLUG"/>
      <sheetName val="TR BARREL"/>
      <sheetName val="TR_GR"/>
      <sheetName val="TR  JUKI"/>
      <sheetName val="GUIDE"/>
      <sheetName val="MPY_04003M"/>
      <sheetName val="JUN.07  "/>
      <sheetName val="Kashime_Auto"/>
      <sheetName val="WEITHT1"/>
      <sheetName val="NC_CAM"/>
      <sheetName val="INV.0706JPY"/>
      <sheetName val="Schedule08.07"/>
      <sheetName val="CHENH LECH"/>
      <sheetName val="OKAYA KH ALO"/>
      <sheetName val="OKAYA  (2)"/>
      <sheetName val="OKAYA "/>
      <sheetName val="Sheet4"/>
      <sheetName val="nhiemvu2006"/>
      <sheetName val="RutTM"/>
      <sheetName val="10000000"/>
      <sheetName val="20000000"/>
      <sheetName val="30000000"/>
      <sheetName val="[ duong257-272."/>
      <sheetName val="ptdg-01_(2)"/>
      <sheetName val="NXT-10T_(2)"/>
      <sheetName val="NXT-10T_(3)"/>
      <sheetName val="NXT-9T_(2)"/>
      <sheetName val="NXT-10T_(4)"/>
      <sheetName val="Sheet1_(2)"/>
      <sheetName val="dtct_cong"/>
      <sheetName val="C_tietTH6T"/>
      <sheetName val="C_tiet_05"/>
      <sheetName val="Den_31,7"/>
      <sheetName val="Bke_10"/>
      <sheetName val="UOc_T10"/>
      <sheetName val="Bke_11"/>
      <sheetName val="Uoc_2005"/>
      <sheetName val="Bke_12"/>
      <sheetName val="Tien_An_T11"/>
      <sheetName val="Bang_luong"/>
      <sheetName val="Bang_CC"/>
      <sheetName val="_Luong_nghien_"/>
      <sheetName val="Tong_hop"/>
      <sheetName val="Phuc_vu"/>
      <sheetName val="May_Phat"/>
      <sheetName val="dtct_cau"/>
      <sheetName val="Bia"/>
      <sheetName val="THKP D"/>
      <sheetName val="THKP"/>
      <sheetName val="Bu gia1"/>
      <sheetName val="Bu gia in"/>
      <sheetName val="Bu gia"/>
      <sheetName val="CL CL"/>
      <sheetName val="CL"/>
      <sheetName val="DT"/>
      <sheetName val="d4ct_Duong-01"/>
      <sheetName val="Tra KS"/>
      <sheetName val="THop51"/>
      <sheetName val="Ctie???"/>
      <sheetName val="Ctiet02_x0000__x0018_[ duong257-272.xls]Bke"/>
      <sheetName val="TH_GTXL?TC"/>
      <sheetName val="GiaVL"/>
      <sheetName val="_ duong257-272."/>
      <sheetName val="-272.xls]Bke01_x0000__x0000__x0000__x0018_[ duong257-27"/>
      <sheetName val="Ctiet02?_x0018_[ duong257-272.xls]Bke"/>
      <sheetName val="THop1"/>
      <sheetName val="THop1_x0000_"/>
      <sheetName val="BeTong"/>
      <sheetName val="dieuchinh"/>
      <sheetName val="Sheet13_x0000__x0000__x0000__x0000__x0000__x0000__x0000__x0000__x0000__x0000__x0000_??_x0000__x0004__x0000__x0000__x0000__x0000__x0000__x0000_??_x0000_"/>
      <sheetName val="NXT-10T  4)"/>
      <sheetName val="Phuong an 1"/>
      <sheetName val="dtgt_Duong-tk"/>
      <sheetName val="p4ke"/>
      <sheetName val="_x0000__x0000_u_x0000__x0000__x0000__x0000__x0000__x0000__x0000__x0000__x0000__x0000__x0000__x0000__x0000__x0000__x0000__x001a_[ duong257-2"/>
      <sheetName val="Thuc thanh"/>
      <sheetName val="_x0000__x0000__x0000__x0000__x0000__x0000__x0000__x0000_"/>
      <sheetName val="-272.xls]Bke01???_x0018_[ duong257-27"/>
      <sheetName val="TH_GTXL_TC"/>
      <sheetName val="Ctie___"/>
      <sheetName val="-272.xls_Bke01"/>
      <sheetName val="Ctiet02__x0018__ duong257-272.xls_Bke"/>
      <sheetName val="-272.xls_Bke01____x0018__ duong257-27"/>
      <sheetName val="PHop04"/>
      <sheetName val="Sheet13??????????????_x0004_?????????"/>
      <sheetName val="THop1?"/>
      <sheetName val="KKKKKKKK"/>
      <sheetName val="??u???????????????_x001a_[ duong257-2"/>
      <sheetName val="Sheet13___________??__x0004_______??_"/>
      <sheetName val="__u________________x001a__ duong257-2"/>
      <sheetName val="Sheet13_______________x0004__________"/>
      <sheetName val="DNP?-QL"/>
      <sheetName val="VL,NC"/>
      <sheetName val="DO AM DT"/>
      <sheetName val="Sheet3_(2)"/>
      <sheetName val="CVC-1"/>
      <sheetName val="ptdg-00_(2)"/>
      <sheetName val="02-_9"/>
      <sheetName val="THop0"/>
      <sheetName val="Bke0"/>
      <sheetName val="en_31,7"/>
      <sheetName val="Sheet!_(2)"/>
      <sheetName val="[_duong257-272_"/>
      <sheetName val="Ctiet_9"/>
      <sheetName val="00_00000"/>
      <sheetName val="CORE_PLATE"/>
      <sheetName val="TR_"/>
      <sheetName val="TR__AJO"/>
      <sheetName val="TR__ALO"/>
      <sheetName val="DAT_5"/>
      <sheetName val="TR_PLUG"/>
      <sheetName val="TR_BARREL"/>
      <sheetName val="TR__JUKI"/>
      <sheetName val="JUN_07__"/>
      <sheetName val="INV_0706JPY"/>
      <sheetName val="Schedule08_07"/>
      <sheetName val="CHENH_LECH"/>
      <sheetName val="OKAYA_KH_ALO"/>
      <sheetName val="OKAYA__(2)"/>
      <sheetName val="OKAYA_"/>
      <sheetName val="tra-vat-lieu_(duyet)"/>
      <sheetName val="THKP_D"/>
      <sheetName val="Bu_gia1"/>
      <sheetName val="Bu_gia_in"/>
      <sheetName val="Bu_gia"/>
      <sheetName val="CL_CL"/>
      <sheetName val="Cp``pQ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"/>
      <sheetName val="tra_vat_lieu"/>
      <sheetName val="Sheet4"/>
      <sheetName val="Sheet1"/>
      <sheetName val="tonghoptt"/>
      <sheetName val="Sheet2"/>
      <sheetName val="Sheet3"/>
      <sheetName val="ximang"/>
      <sheetName val="da 1x2"/>
      <sheetName val="cat vang"/>
      <sheetName val="phugia555"/>
      <sheetName val="phugia561"/>
      <sheetName val="PNT-QUOT-#3"/>
      <sheetName val="COAT&amp;WRAP-QIOT-#3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tt"/>
      <sheetName val="TLsannen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dongia"/>
      <sheetName val="PLTK"/>
      <sheetName val="00000000"/>
      <sheetName val="10000000"/>
      <sheetName val="DTCT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Tai khoan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Mau NT cho doi"/>
      <sheetName val="THDG- Nha VS"/>
      <sheetName val="THDG- Mong thiet bi"/>
      <sheetName val="ESTI."/>
      <sheetName val="DI-ESTI"/>
      <sheetName val="Tong hop phan bo nhien lieu"/>
      <sheetName val="XD Ninh Quang"/>
      <sheetName val="K10"/>
      <sheetName val="PB chi tiet"/>
      <sheetName val="tong hop phan bo nhien lieu "/>
      <sheetName val="son-c"/>
      <sheetName val="duc"/>
      <sheetName val="n4"/>
      <sheetName val="bang "/>
      <sheetName val="373.e6"/>
      <sheetName val="678e5"/>
      <sheetName val="372 e6"/>
      <sheetName val="373 e4"/>
      <sheetName val="677e5"/>
      <sheetName val="gvl"/>
      <sheetName val="SILICATE"/>
      <sheetName val="THCT"/>
      <sheetName val="THDZ0,4"/>
      <sheetName val="TH DZ35"/>
      <sheetName val="tong hgp"/>
      <sheetName val="YL4Test5"/>
      <sheetName val="duc da"/>
      <sheetName val="son"/>
      <sheetName val="A Tam"/>
      <sheetName val="A To"/>
      <sheetName val="a.thanh da"/>
      <sheetName val="co nguyen"/>
      <sheetName val="lap thinh"/>
      <sheetName val="xe ui ly"/>
      <sheetName val="xe cuoc Dat"/>
      <sheetName val="vc xe ben"/>
      <sheetName val="van chuyen"/>
      <sheetName val="vtu "/>
      <sheetName val="chi phi khac"/>
      <sheetName val="vtu le "/>
      <sheetName val="vtu l0n"/>
      <sheetName val="TONG HOPVAT TU MOI"/>
      <sheetName val="QUYET TOAN "/>
      <sheetName val="402"/>
      <sheetName val="[TKKT_15Alan1-dg.xls?DTCTNÀNG"/>
      <sheetName val="cat va??"/>
      <sheetName val="Gia KS"/>
      <sheetName val="DTCT-TB"/>
      <sheetName val="[TKKT_15Alan1-dg.xlsYPTDG"/>
      <sheetName val="THTram"/>
      <sheetName val="MTL$-INTER"/>
      <sheetName val="chiet tifh khoan son "/>
      <sheetName val="??B"/>
      <sheetName val="CANDOI"/>
      <sheetName val="GT"/>
      <sheetName val="GITHICH"/>
      <sheetName val="KQ"/>
      <sheetName val="GT KQ"/>
      <sheetName val="NS"/>
      <sheetName val="GT NS"/>
      <sheetName val="CNO"/>
      <sheetName val="CHITIEU"/>
      <sheetName val="\HKP22-46"/>
      <sheetName val="_TKKT_15Alan1-dg.xlsYPTDG"/>
      <sheetName val="GiaVL"/>
      <sheetName val="_x000d_BTA"/>
      <sheetName val="D_x0014_CTQD"/>
      <sheetName val="_x0004_TCT22-46"/>
      <sheetName val="_x0007_XL"/>
      <sheetName val="_x0013_heet2"/>
      <sheetName val="to.ghoptt"/>
      <sheetName val="_x000a_BTA"/>
      <sheetName val="Da_tan_dung"/>
      <sheetName val="tong_hop"/>
      <sheetName val="phan_tich_DG"/>
      <sheetName val="gia_vat_lieu"/>
      <sheetName val="gia_xe_may"/>
      <sheetName val="gia_nhan_cong"/>
      <sheetName val="da_1x2"/>
      <sheetName val="cat_vang"/>
      <sheetName val="Tai_khoan"/>
      <sheetName val="TM_Gach"/>
      <sheetName val="HM_bao_gia"/>
      <sheetName val="BiaTong_Khoan"/>
      <sheetName val="BiaT_K1"/>
      <sheetName val="TH_khoan_GC+H+L+S"/>
      <sheetName val="TM_Khoan_HAN"/>
      <sheetName val="TM_Khoan_GC"/>
      <sheetName val="TM_Khoan_SON"/>
      <sheetName val="tc_phan_tich_don_gia"/>
      <sheetName val="tc_chi_tiet_TC"/>
      <sheetName val="tc_chiet_tinh_TC"/>
      <sheetName val="tc_Don_gia"/>
      <sheetName val="tc_TH_-_TC"/>
      <sheetName val="tc_Bia_TC_(3)"/>
      <sheetName val="chi_tiet_khoan_son"/>
      <sheetName val="chiet_tinh_khoan_son_"/>
      <sheetName val="Don_gia_khoan_son_"/>
      <sheetName val="TH_khoan_son"/>
      <sheetName val="SS_Sgianh"/>
      <sheetName val="chi_tiet_Khoan_GC+HTP"/>
      <sheetName val="chiet_tinh_Khoan_GC+HTP"/>
      <sheetName val="Dongiakhoan_GC+HTP"/>
      <sheetName val="TH_khoan_GC+HTP"/>
      <sheetName val="chi_tiet_Khoan_gia_cong"/>
      <sheetName val="chiet_tinh_Khoan_gia_cong"/>
      <sheetName val="Don_gia_khoan_gia_cong"/>
      <sheetName val="TH_khoan_gia_cong"/>
      <sheetName val="chi_tiet_Khoan_Han"/>
      <sheetName val="chiet_tinh_Khoan_Han"/>
      <sheetName val="TH_khoan_han"/>
      <sheetName val="chi_tiet_K_lap_TB"/>
      <sheetName val="chiet_tinh_K_lap_TB"/>
      <sheetName val="Dongia_K_lap_TB"/>
      <sheetName val="TH_K_lap_TB"/>
      <sheetName val="TIEN_L"/>
      <sheetName val="bang_"/>
      <sheetName val="373_e6"/>
      <sheetName val="372_e6"/>
      <sheetName val="373_e4"/>
      <sheetName val="ESTI_"/>
      <sheetName val="Mau_NT_cho_doi"/>
      <sheetName val="THDG-_Nha_VS"/>
      <sheetName val="THDG-_Mong_thiet_bi"/>
      <sheetName val="duc_da"/>
      <sheetName val="A_Tam"/>
      <sheetName val="A_To"/>
      <sheetName val="a_thanh_da"/>
      <sheetName val="co_nguyen"/>
      <sheetName val="lap_thinh"/>
      <sheetName val="xe_ui_ly"/>
      <sheetName val="xe_cuoc_Dat"/>
      <sheetName val="vc_xe_ben"/>
      <sheetName val="van_chuyen"/>
      <sheetName val="vtu_"/>
      <sheetName val="chi_phi_khac"/>
      <sheetName val="vtu_le_"/>
      <sheetName val="vtu_l0n"/>
      <sheetName val="TONG_HOPVAT_TU_MOI"/>
      <sheetName val="QUYET_TOAN_"/>
      <sheetName val="Bu_vat_lieu"/>
      <sheetName val="_HKP22-46"/>
      <sheetName val="_TKKT_15Alan1-dg.xls?DTCTNÀNG"/>
      <sheetName val="CHITIET"/>
      <sheetName val="[TKKT_15Ala"/>
      <sheetName val="Du_lieu"/>
      <sheetName val="TH_DZ35"/>
      <sheetName val="¢çeet9"/>
      <sheetName val="cat va__"/>
      <sheetName val="CT35"/>
      <sheetName val="TK"/>
      <sheetName val="Giaitrinh"/>
      <sheetName val="M02"/>
      <sheetName val="M03"/>
      <sheetName val="M5"/>
      <sheetName val="hd01"/>
      <sheetName val="TNBH_x0000_?_x001f_[TKKT_15Alan1-dg.xls]tls"/>
      <sheetName val="Sheeô4"/>
      <sheetName val="_x0000__x0000__x0000__x0000_??_x0000__x0000__x0000__x0000__x0000__x0000__x0000__x0000_??_x0000__x0000_±_x0000__x0000__x0000__x0000__x0000__x0000__x0000__x0000__x0000__x0000__x0000__x0000_"/>
      <sheetName val="_BTA"/>
      <sheetName val="__B"/>
      <sheetName val="_TKKT_15Alan1-dg.xls_DTCTNÀNG"/>
      <sheetName val="Gia"/>
      <sheetName val="FD"/>
      <sheetName val="GI"/>
      <sheetName val="EE (3)"/>
      <sheetName val="PAVEMENT"/>
      <sheetName val="TRAFFIC"/>
      <sheetName val="ctdg"/>
      <sheetName val="TNBH??_x001f_[TKKT_15Alan1-dg.xls]tls"/>
      <sheetName val="¸TCT30+8"/>
      <sheetName val="TH khoan ha_x0000_"/>
      <sheetName val="cad vang"/>
      <sheetName val="\ra_bang"/>
      <sheetName val="_TKKT_15Ala"/>
      <sheetName val="Don gia k?oan son "/>
      <sheetName val="CTTra"/>
      <sheetName val="Lç khoan LK1"/>
      <sheetName val="Tongh/p"/>
      <sheetName val="Tongh_p"/>
      <sheetName val="chiet tinh Khoan gib cong"/>
      <sheetName val="TH VL, NC, DDHT Thanhphuoc"/>
      <sheetName val="TH khoan ha?"/>
      <sheetName val="dbgt(tuyan)"/>
      <sheetName val="DATA"/>
      <sheetName val="KKKKKKKK"/>
      <sheetName val="[TKKT_15Alan1-?g.xlsYPTDG"/>
      <sheetName val="??????????????????±????????????"/>
      <sheetName val="#REF"/>
      <sheetName val="dtct cong"/>
      <sheetName val="chi tiet Khoan GB+HTP"/>
      <sheetName val="400000p0"/>
      <sheetName val="TH khoan ha_"/>
      <sheetName val="TNBH_?_x001f__TKKT_15Alan1-dg.xls_tls"/>
      <sheetName val="_ra_bang"/>
      <sheetName val="VAB"/>
      <sheetName val="__________________±____________"/>
      <sheetName val="TNBH___x001f__TKKT_15Alan1-dg.xls_tls"/>
      <sheetName val="_TKKT_15Alan1-?g.xlsYPTDG"/>
      <sheetName val="chi ðhi khac"/>
      <sheetName val="Da_tan_dung1"/>
      <sheetName val="tong_hop1"/>
      <sheetName val="phan_tich_DG1"/>
      <sheetName val="gia_vat_lieu1"/>
      <sheetName val="gia_xe_may1"/>
      <sheetName val="gia_nhan_cong1"/>
      <sheetName val="TIEN_L1"/>
      <sheetName val="da_1x21"/>
      <sheetName val="cat_vang1"/>
      <sheetName val="Tai_khoan1"/>
      <sheetName val="bang_1"/>
      <sheetName val="373_e61"/>
      <sheetName val="372_e61"/>
      <sheetName val="373_e41"/>
      <sheetName val="TM_Gach1"/>
      <sheetName val="HM_bao_gia1"/>
      <sheetName val="BiaTong_Khoan1"/>
      <sheetName val="BiaT_K11"/>
      <sheetName val="TH_khoan_GC+H+L+S1"/>
      <sheetName val="TM_Khoan_HAN1"/>
      <sheetName val="TM_Khoan_GC1"/>
      <sheetName val="TM_Khoan_SON1"/>
      <sheetName val="tc_phan_tich_don_gia1"/>
      <sheetName val="tc_chi_tiet_TC1"/>
      <sheetName val="tc_chiet_tinh_TC1"/>
      <sheetName val="tc_Don_gia1"/>
      <sheetName val="tc_TH_-_TC1"/>
      <sheetName val="tc_Bia_TC_(3)1"/>
      <sheetName val="chi_tiet_khoan_son1"/>
      <sheetName val="chiet_tinh_khoan_son_1"/>
      <sheetName val="Don_gia_khoan_son_1"/>
      <sheetName val="TH_khoan_son1"/>
      <sheetName val="SS_Sgianh1"/>
      <sheetName val="chi_tiet_Khoan_GC+HTP1"/>
      <sheetName val="chiet_tinh_Khoan_GC+HTP1"/>
      <sheetName val="Dongiakhoan_GC+HTP1"/>
      <sheetName val="TH_khoan_GC+HTP1"/>
      <sheetName val="chi_tiet_Khoan_gia_cong1"/>
      <sheetName val="chiet_tinh_Khoan_gia_cong1"/>
      <sheetName val="Don_gia_khoan_gia_cong1"/>
      <sheetName val="TH_khoan_gia_cong1"/>
      <sheetName val="chi_tiet_Khoan_Han1"/>
      <sheetName val="chiet_tinh_Khoan_Han1"/>
      <sheetName val="TH_khoan_han1"/>
      <sheetName val="chi_tiet_K_lap_TB1"/>
      <sheetName val="chiet_tinh_K_lap_TB1"/>
      <sheetName val="Dongia_K_lap_TB1"/>
      <sheetName val="TH_K_lap_TB1"/>
      <sheetName val="Mau_NT_cho_doi1"/>
      <sheetName val="THDG-_Nha_VS1"/>
      <sheetName val="THDG-_Mong_thiet_bi1"/>
      <sheetName val="ESTI_1"/>
      <sheetName val="Tong_hop_phan_bo_nhien_lieu"/>
      <sheetName val="XD_Ninh_Quang"/>
      <sheetName val="PB_chi_tiet"/>
      <sheetName val="tong_hop_phan_bo_nhien_lieu_"/>
      <sheetName val="duc_da1"/>
      <sheetName val="A_Tam1"/>
      <sheetName val="A_To1"/>
      <sheetName val="a_thanh_da1"/>
      <sheetName val="co_nguyen1"/>
      <sheetName val="lap_thinh1"/>
      <sheetName val="xe_ui_ly1"/>
      <sheetName val="xe_cuoc_Dat1"/>
      <sheetName val="vc_xe_ben1"/>
      <sheetName val="van_chuyen1"/>
      <sheetName val="vtu_1"/>
      <sheetName val="chi_phi_khac1"/>
      <sheetName val="vtu_le_1"/>
      <sheetName val="vtu_l0n1"/>
      <sheetName val="TONG_HOPVAT_TU_MOI1"/>
      <sheetName val="QUYET_TOAN_1"/>
      <sheetName val="Gia_KS"/>
      <sheetName val="[TKKT_15Alan1-dg_xlsYPTDG"/>
      <sheetName val="tong_hgp"/>
      <sheetName val="cat_va??"/>
      <sheetName val="[TKKT_15Alan1-dg_xls?DTCTNÀNG"/>
      <sheetName val="GT_KQ"/>
      <sheetName val="GT_NS"/>
      <sheetName val="_TKKT_15Alan1-dg_xlsYPTDG"/>
      <sheetName val="cat_va__"/>
      <sheetName val="to_ghoptt"/>
      <sheetName val="_TKKT_15Alan1-dg_xls?DTCTNÀNG"/>
      <sheetName val="ND"/>
      <sheetName val="TH khoan`han"/>
      <sheetName val="DTKPSADUONO"/>
      <sheetName val="chiet tinh Khoan gia cono"/>
      <sheetName val="VL,NC"/>
      <sheetName val="chiet tGh khoan son "/>
      <sheetName val="BANGTRA"/>
      <sheetName val="TH-XL"/>
      <sheetName val="Tai khgan"/>
      <sheetName val="DCTQD"/>
      <sheetName val="TCT22-46"/>
      <sheetName val="XL"/>
      <sheetName val="heet2"/>
      <sheetName val="RA"/>
      <sheetName val="VAO"/>
      <sheetName val="DMTK"/>
      <sheetName val="TKKT_15Alan1-dg"/>
      <sheetName val="chiet tinh Khoan gia cofg"/>
      <sheetName val="²_x0000__x0000_hoan GC+HTP"/>
      <sheetName val="tra,vat-lieu"/>
      <sheetName val="ca? va??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?"/>
      <sheetName val="gvl"/>
      <sheetName val="bravo41"/>
      <sheetName val="tra-vat-lieu"/>
      <sheetName val="Tra_bang"/>
      <sheetName val="DTCT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  <sheetName val="DOAM0654CAS"/>
      <sheetName val="hold5"/>
      <sheetName val="hold6"/>
      <sheetName val="KSTK-tkkd"/>
      <sheetName val="Tai khoan"/>
      <sheetName val="THTram"/>
      <sheetName val="dtct_x0000_cong"/>
      <sheetName val="dtct ccu"/>
      <sheetName val="t"/>
      <sheetName val="BK N111"/>
      <sheetName val="BKN111(06)"/>
      <sheetName val="XL4Poppy"/>
      <sheetName val="TVL"/>
      <sheetName val="NEW-PANEL"/>
      <sheetName val="Pÿÿÿÿcau"/>
      <sheetName val="SILICATE"/>
      <sheetName val="_x0000_"/>
      <sheetName val="tra_vat_lieu"/>
      <sheetName val="dtct cong??"/>
      <sheetName val="TH_cong"/>
      <sheetName val="dtct_cong"/>
      <sheetName val="ptdg_cong"/>
      <sheetName val="PTDG_cau"/>
      <sheetName val="dtct_cau"/>
      <sheetName val="Chi_tiet"/>
      <sheetName val="dtct_cong?"/>
      <sheetName val="Tai_khoan"/>
      <sheetName val="tungphal"/>
      <sheetName val="dtct cong_?"/>
      <sheetName val="dtct cong__"/>
      <sheetName val="4"/>
      <sheetName val="BKN111(06("/>
      <sheetName val="VC-D?-DH"/>
      <sheetName val="dtct?cong"/>
      <sheetName val="ptdg"/>
      <sheetName val="?"/>
      <sheetName val="B_tra"/>
      <sheetName val="_"/>
      <sheetName val="THCT"/>
      <sheetName val="THDZ0,4"/>
      <sheetName val="TH DZ35"/>
      <sheetName val="dtct_cong_"/>
      <sheetName val="VC-D_-DH"/>
      <sheetName val="Don gia-cau"/>
      <sheetName val="KKKKKKKK"/>
      <sheetName val="TH VL, NC, DDHT Thanhphuoc"/>
      <sheetName val="cong32-38"/>
      <sheetName val="BK_N111"/>
      <sheetName val="dtct_cong??"/>
      <sheetName val="dtct_ccu"/>
      <sheetName val="dtct_cong_?"/>
      <sheetName val="dtct_cong__"/>
      <sheetName val="trab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 DOWN-0615-cn"/>
      <sheetName val="BREAK DOWN-0615"/>
      <sheetName val="SUMMARY"/>
      <sheetName val="BREAK DOWN"/>
      <sheetName val="BREAK DOWN_P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  <sheetName val="dtct cong"/>
      <sheetName val="Du_toan"/>
      <sheetName val="NCVL"/>
      <sheetName val="Duoi_phu_phi"/>
      <sheetName val="Thong_ke_thanh_toan_VL"/>
      <sheetName val="Thong_ke_thanh_toan_VL (2)"/>
      <sheetName val="_x0013_heet13"/>
      <sheetName val="Shaet12"/>
      <sheetName val="NXT T.bi"/>
      <sheetName val="BC NXT phone"/>
      <sheetName val="KHAI THUE"/>
      <sheetName val="BC TH SD HOA DON"/>
      <sheetName val="Mua vào HD TT"/>
      <sheetName val="Mua vao 5%"/>
      <sheetName val="BK MUA VAO 10%"/>
      <sheetName val="BK BAN RA"/>
      <sheetName val="35KV gia mo"/>
      <sheetName val="0,4KV -TBA1"/>
      <sheetName val="0,4KV - TBA2"/>
      <sheetName val="TBA"/>
      <sheetName val="Sheet8"/>
      <sheetName val="THCT"/>
      <sheetName val="TT04"/>
      <sheetName val="Thuc thanh"/>
      <sheetName val="Names"/>
      <sheetName val="TSO_CHUNG"/>
      <sheetName val="JS duong"/>
      <sheetName val="Trabang-?Phuoc"/>
      <sheetName val="gvl"/>
      <sheetName val=" quy I-2005"/>
      <sheetName val="Quy 2- 2005 "/>
      <sheetName val="Quy III- 2005 "/>
      <sheetName val="Quy 4- 2005"/>
      <sheetName val="Tai khoan"/>
      <sheetName val="VL"/>
      <sheetName val="4.1.1"/>
      <sheetName val="4.3.2"/>
      <sheetName val="3.1.1"/>
      <sheetName val="2.3.3"/>
      <sheetName val="2.5.1"/>
      <sheetName val="5.3.1"/>
      <sheetName val="3.1.4"/>
      <sheetName val="2.4.3"/>
      <sheetName val="SUMMARY"/>
      <sheetName val="Bao gêa"/>
      <sheetName val="dongiachitiet"/>
      <sheetName val="DG"/>
      <sheetName val="TH-XL"/>
      <sheetName val="She%t13"/>
      <sheetName val="tra-vat-lieu"/>
      <sheetName val="DGduong"/>
      <sheetName val="TKKT-Giapba"/>
      <sheetName val="Gia thanh"/>
      <sheetName val="PT_VT"/>
      <sheetName val="dongia"/>
      <sheetName val="BILL No.22"/>
      <sheetName val=""/>
      <sheetName val="DATA"/>
      <sheetName val="atgt"/>
      <sheetName val="3;ËV gia mo"/>
      <sheetName val="BK QT BIEN LAI"/>
      <sheetName val="BK PHU LUC B"/>
      <sheetName val="Chart1"/>
      <sheetName val="BK PHU LUC B (2)"/>
      <sheetName val="BK PHU LUC B (3)"/>
      <sheetName val="BK PHU LUC B (4)"/>
      <sheetName val="BK PHU LUC BCHD (3)"/>
      <sheetName val="BK PHU LUC BCHD (4)"/>
      <sheetName val="BK PHU LUC C (2)"/>
      <sheetName val="BK PHUC LUC D HD"/>
      <sheetName val="BK PHUC LUC D 3 (2)"/>
      <sheetName val="BK PHUC LUC D CHD(3)"/>
      <sheetName val="BK PHUC LUC D CHD(4)"/>
      <sheetName val="10000000"/>
      <sheetName val="hat_VN"/>
      <sheetName val="KL THUC TE"/>
      <sheetName val="S(eet12"/>
      <sheetName val="S(eet3"/>
      <sheetName val="CHITIET VL-NC"/>
      <sheetName val="CPK"/>
      <sheetName val="Section"/>
      <sheetName val="Trabang-_Phuoc"/>
      <sheetName val="Mua v?o HD TT"/>
      <sheetName val="Bao g?a"/>
      <sheetName val="XXX_x0018_XXXX"/>
      <sheetName val="Sh%et15"/>
      <sheetName val="_x0018_XXXXXX1"/>
      <sheetName val="BUGIA_VT"/>
      <sheetName val="VP@N"/>
      <sheetName val="[TKKT-Giapba.????ECVL"/>
      <sheetName val="Dg_Dchat"/>
      <sheetName val="Dg_Dhinh"/>
      <sheetName val="Bao_gia"/>
      <sheetName val="Nghiem_thu"/>
      <sheetName val="KS_duong"/>
      <sheetName val="DTSON_ADB3-N2"/>
      <sheetName val="tong_hop"/>
      <sheetName val="phan_tich_DG"/>
      <sheetName val="gia_vat_lieu"/>
      <sheetName val="gia_xe_may"/>
      <sheetName val="gia_nhan_cong"/>
      <sheetName val="Thuc_thanh"/>
      <sheetName val="NXT_T_bi"/>
      <sheetName val="BC_NXT_phone"/>
      <sheetName val="KHAI_THUE"/>
      <sheetName val="BC_TH_SD_HOA_DON"/>
      <sheetName val="Mua_vào_HD_TT"/>
      <sheetName val="Mua_vao_5%"/>
      <sheetName val="BK_MUA_VAO_10%"/>
      <sheetName val="BK_BAN_RA"/>
      <sheetName val="Thong_ke_thanh_toan_VL_(2)"/>
      <sheetName val="dtct_cong"/>
      <sheetName val="JS_duong"/>
      <sheetName val="35KV_gia_mo"/>
      <sheetName val="0,4KV_-TBA1"/>
      <sheetName val="0,4KV_-_TBA2"/>
      <sheetName val="_quy_I-2005"/>
      <sheetName val="Quy_2-_2005_"/>
      <sheetName val="Quy_III-_2005_"/>
      <sheetName val="Quy_4-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0"/>
      <sheetName val="00000001"/>
      <sheetName val="00000002"/>
      <sheetName val="Congty"/>
      <sheetName val="VPPN"/>
      <sheetName val="XN74"/>
      <sheetName val="XN54"/>
      <sheetName val="XN33"/>
      <sheetName val="NK96"/>
      <sheetName val="XL4Test5"/>
      <sheetName val="rph (2)"/>
      <sheetName val="dap"/>
      <sheetName val="gpmb"/>
      <sheetName val="dt-kphi-iso-tong"/>
      <sheetName val="dt-kphi-iso-ctiet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KluongKm2,4"/>
      <sheetName val="B.cao"/>
      <sheetName val="T.tiet"/>
      <sheetName val="T.N"/>
      <sheetName val="Sheet2"/>
      <sheetName val="dn"/>
      <sheetName val="DU TOAN"/>
      <sheetName val="CHI TIET"/>
      <sheetName val="KLnt"/>
      <sheetName val="PHAN TICH"/>
      <sheetName val="TSCD DUNG CHUNG "/>
      <sheetName val="KHKHAUHAOTSCHUNG"/>
      <sheetName val="TSCDTOAN NHA MAY"/>
      <sheetName val="CPSXTOAN BO SP"/>
      <sheetName val="PBCPCHUNG CHO CAC DTUONG"/>
      <sheetName val="XN79"/>
      <sheetName val="CTMT"/>
      <sheetName val="YEU TO CONG"/>
      <sheetName val="TD 3DIEM"/>
      <sheetName val="TD 2DIEM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dt-iphi"/>
      <sheetName val=""/>
      <sheetName val="TO HUNG"/>
      <sheetName val="CONGNHAN NE"/>
      <sheetName val="XINGUYEP"/>
      <sheetName val="TH33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DPS"/>
      <sheetName val="NKC"/>
      <sheetName val="SoCaiT"/>
      <sheetName val="THDU"/>
      <sheetName val="ìto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Sheet3 (2)"/>
      <sheetName val="Kluong"/>
      <sheetName val="Giatri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Sheet_x0001_1"/>
      <sheetName val="FPPN"/>
      <sheetName val="CHI_x0000_TIET"/>
      <sheetName val="Don gia chi tiet"/>
      <sheetName val="Du thau"/>
      <sheetName val="Tro giup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NhapSl"/>
      <sheetName val="Nluc"/>
      <sheetName val="Tohop"/>
      <sheetName val="KT_Tthan"/>
      <sheetName val="Tra_TTTD"/>
      <sheetName val="tra-vat-lieu"/>
      <sheetName val="TN"/>
      <sheetName val="ND"/>
      <sheetName val="MTO REV.2(ARMOR)"/>
      <sheetName val="PTCT"/>
      <sheetName val="nhan cong"/>
      <sheetName val="`u lun"/>
      <sheetName val="DGCT_x0006_"/>
      <sheetName val="Nhatkychung"/>
      <sheetName val="ESTI."/>
      <sheetName val="DI-ESTI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She_x0000_t9"/>
      <sheetName val="CTC_x000f_NG_02"/>
      <sheetName val="_x0004_GCong"/>
      <sheetName val="bao cao ngay 13-02"/>
      <sheetName val="CBG"/>
      <sheetName val="Du_lieu"/>
      <sheetName val="ctTBA"/>
      <sheetName val="CHI TI_x0000__x0000_"/>
      <sheetName val="P3-PanAn-Factor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 doi ke toan"/>
      <sheetName val="B05"/>
      <sheetName val="thue GTGT"/>
      <sheetName val="B16 TKV"/>
      <sheetName val="KQKD  (2)"/>
      <sheetName val="B16 TKV CBTT"/>
      <sheetName val="PPLN"/>
      <sheetName val="T1"/>
      <sheetName val="T2"/>
      <sheetName val="Nhap T3"/>
      <sheetName val="T4"/>
      <sheetName val="T5"/>
      <sheetName val="0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(2)"/>
      <sheetName val="1"/>
      <sheetName val="3"/>
      <sheetName val="4"/>
      <sheetName val="DIVISION14"/>
      <sheetName val="2.1.1(2)"/>
      <sheetName val="2.2.1"/>
      <sheetName val="2.3.1(2)"/>
      <sheetName val="2.3.1(3)"/>
      <sheetName val="2.3.1"/>
      <sheetName val="2.3.3"/>
      <sheetName val="2.4.1(1)"/>
      <sheetName val="2.4.1(2)"/>
      <sheetName val="2.4.1"/>
      <sheetName val="2.4.2"/>
      <sheetName val="Corec IPC13"/>
      <sheetName val="2.4.2(1)"/>
      <sheetName val="2.4.3"/>
      <sheetName val="2.5.1"/>
      <sheetName val="3.1.1"/>
      <sheetName val="3.1.4"/>
      <sheetName val="4.1.1"/>
      <sheetName val="4.1.2"/>
      <sheetName val="4.2.4"/>
      <sheetName val="4.3.2"/>
      <sheetName val="4.3.3"/>
      <sheetName val="5.3.1"/>
      <sheetName val="5.5.2"/>
      <sheetName val="5.5.4"/>
      <sheetName val="5.5.6"/>
      <sheetName val="5.5.8"/>
      <sheetName val="5.2.1,5.5.12 "/>
      <sheetName val="Summary Q.L.T Steel"/>
      <sheetName val="Stock July"/>
      <sheetName val="Advance payment"/>
      <sheetName val=" payment for Piling "/>
      <sheetName val="PCCP"/>
      <sheetName val="Bridge"/>
      <sheetName val=" Gider Bridge (2)"/>
      <sheetName val="CTGT"/>
      <sheetName val="#REF"/>
      <sheetName val="#REF!"/>
      <sheetName val="2_3_3"/>
      <sheetName val="2_4_3"/>
      <sheetName val="2_5_1"/>
      <sheetName val="3_1_1"/>
      <sheetName val="3_1_4"/>
      <sheetName val="4_1_1"/>
      <sheetName val="4_3_2"/>
      <sheetName val="5_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MTL__IN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N140"/>
  <sheetViews>
    <sheetView tabSelected="1" zoomScale="115" zoomScaleNormal="100" workbookViewId="0">
      <selection activeCell="E12" sqref="E12"/>
    </sheetView>
  </sheetViews>
  <sheetFormatPr defaultRowHeight="15.75" customHeight="1"/>
  <cols>
    <col min="1" max="1" width="4.25" style="5" customWidth="1"/>
    <col min="2" max="2" width="34.875" style="5" customWidth="1"/>
    <col min="3" max="3" width="7.375" style="5" customWidth="1"/>
    <col min="4" max="4" width="10.75" style="5" customWidth="1"/>
    <col min="5" max="5" width="16.25" style="61" customWidth="1"/>
    <col min="6" max="6" width="15.625" style="61" customWidth="1"/>
    <col min="7" max="16384" width="9" style="5"/>
  </cols>
  <sheetData>
    <row r="1" spans="1:6" ht="15" customHeight="1">
      <c r="A1" s="2" t="s">
        <v>17</v>
      </c>
      <c r="B1" s="3"/>
      <c r="C1" s="4"/>
      <c r="D1" s="4"/>
      <c r="E1" s="369" t="s">
        <v>18</v>
      </c>
      <c r="F1" s="369"/>
    </row>
    <row r="2" spans="1:6" ht="16.5" customHeight="1">
      <c r="A2" s="6" t="s">
        <v>19</v>
      </c>
      <c r="B2" s="6"/>
      <c r="C2" s="7"/>
      <c r="D2" s="370" t="s">
        <v>20</v>
      </c>
      <c r="E2" s="370"/>
      <c r="F2" s="370"/>
    </row>
    <row r="3" spans="1:6" ht="15" customHeight="1">
      <c r="A3" s="8"/>
      <c r="B3" s="9"/>
      <c r="C3" s="7"/>
      <c r="D3" s="370" t="s">
        <v>21</v>
      </c>
      <c r="E3" s="370"/>
      <c r="F3" s="370"/>
    </row>
    <row r="4" spans="1:6" ht="16.5" customHeight="1">
      <c r="A4" s="8"/>
      <c r="B4" s="9"/>
      <c r="C4" s="7"/>
      <c r="D4" s="7"/>
      <c r="E4" s="10"/>
      <c r="F4" s="11"/>
    </row>
    <row r="5" spans="1:6" s="12" customFormat="1" ht="23.25" customHeight="1">
      <c r="A5" s="371" t="s">
        <v>22</v>
      </c>
      <c r="B5" s="371"/>
      <c r="C5" s="371"/>
      <c r="D5" s="371"/>
      <c r="E5" s="371"/>
      <c r="F5" s="371"/>
    </row>
    <row r="6" spans="1:6" ht="16.5" customHeight="1">
      <c r="A6" s="372" t="s">
        <v>23</v>
      </c>
      <c r="B6" s="373"/>
      <c r="C6" s="373"/>
      <c r="D6" s="373"/>
      <c r="E6" s="373"/>
      <c r="F6" s="373"/>
    </row>
    <row r="7" spans="1:6" ht="18.75" customHeight="1">
      <c r="A7" s="13"/>
      <c r="B7" s="14"/>
      <c r="C7" s="14"/>
      <c r="D7" s="14"/>
      <c r="E7" s="15"/>
      <c r="F7" s="16" t="s">
        <v>24</v>
      </c>
    </row>
    <row r="8" spans="1:6" ht="21.75" customHeight="1">
      <c r="A8" s="17" t="s">
        <v>25</v>
      </c>
      <c r="B8" s="17" t="s">
        <v>26</v>
      </c>
      <c r="C8" s="18" t="s">
        <v>27</v>
      </c>
      <c r="D8" s="17" t="s">
        <v>28</v>
      </c>
      <c r="E8" s="19" t="s">
        <v>29</v>
      </c>
      <c r="F8" s="19" t="s">
        <v>30</v>
      </c>
    </row>
    <row r="9" spans="1:6" ht="12.75" customHeight="1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</row>
    <row r="10" spans="1:6" ht="18" customHeight="1">
      <c r="A10" s="20" t="s">
        <v>31</v>
      </c>
      <c r="B10" s="21" t="s">
        <v>32</v>
      </c>
      <c r="C10" s="22">
        <v>100</v>
      </c>
      <c r="D10" s="23"/>
      <c r="E10" s="24">
        <v>461349195570</v>
      </c>
      <c r="F10" s="24">
        <v>232255998351</v>
      </c>
    </row>
    <row r="11" spans="1:6" ht="14.25" customHeight="1">
      <c r="A11" s="25" t="s">
        <v>33</v>
      </c>
      <c r="B11" s="26" t="s">
        <v>34</v>
      </c>
      <c r="C11" s="27">
        <v>110</v>
      </c>
      <c r="D11" s="28"/>
      <c r="E11" s="29">
        <v>3443070455</v>
      </c>
      <c r="F11" s="29">
        <v>3243406567</v>
      </c>
    </row>
    <row r="12" spans="1:6" ht="14.25" customHeight="1">
      <c r="A12" s="25">
        <v>1</v>
      </c>
      <c r="B12" s="26" t="s">
        <v>35</v>
      </c>
      <c r="C12" s="30">
        <v>111</v>
      </c>
      <c r="D12" s="25" t="s">
        <v>36</v>
      </c>
      <c r="E12" s="31">
        <v>3443070455</v>
      </c>
      <c r="F12" s="31">
        <v>3243406567</v>
      </c>
    </row>
    <row r="13" spans="1:6" ht="14.25" customHeight="1">
      <c r="A13" s="25">
        <v>2</v>
      </c>
      <c r="B13" s="26" t="s">
        <v>37</v>
      </c>
      <c r="C13" s="30">
        <v>112</v>
      </c>
      <c r="D13" s="25"/>
      <c r="E13" s="31"/>
      <c r="F13" s="31"/>
    </row>
    <row r="14" spans="1:6" ht="14.25" customHeight="1">
      <c r="A14" s="23" t="s">
        <v>38</v>
      </c>
      <c r="B14" s="32" t="s">
        <v>39</v>
      </c>
      <c r="C14" s="27">
        <v>120</v>
      </c>
      <c r="D14" s="28"/>
      <c r="E14" s="29">
        <v>0</v>
      </c>
      <c r="F14" s="29">
        <v>0</v>
      </c>
    </row>
    <row r="15" spans="1:6" ht="14.25" hidden="1" customHeight="1">
      <c r="A15" s="23">
        <v>1</v>
      </c>
      <c r="B15" s="32" t="s">
        <v>40</v>
      </c>
      <c r="C15" s="30">
        <v>121</v>
      </c>
      <c r="D15" s="25"/>
      <c r="E15" s="31"/>
      <c r="F15" s="31"/>
    </row>
    <row r="16" spans="1:6" ht="14.25" hidden="1" customHeight="1">
      <c r="A16" s="23">
        <v>2</v>
      </c>
      <c r="B16" s="32" t="s">
        <v>41</v>
      </c>
      <c r="C16" s="30">
        <v>122</v>
      </c>
      <c r="D16" s="25"/>
      <c r="E16" s="31"/>
      <c r="F16" s="31"/>
    </row>
    <row r="17" spans="1:14" ht="14.25" hidden="1" customHeight="1">
      <c r="A17" s="23">
        <v>3</v>
      </c>
      <c r="B17" s="32" t="s">
        <v>42</v>
      </c>
      <c r="C17" s="30">
        <v>123</v>
      </c>
      <c r="D17" s="25"/>
      <c r="E17" s="31"/>
      <c r="F17" s="31"/>
    </row>
    <row r="18" spans="1:14" ht="14.25" customHeight="1">
      <c r="A18" s="23" t="s">
        <v>43</v>
      </c>
      <c r="B18" s="32" t="s">
        <v>44</v>
      </c>
      <c r="C18" s="27">
        <v>130</v>
      </c>
      <c r="D18" s="28"/>
      <c r="E18" s="29">
        <v>180833672618</v>
      </c>
      <c r="F18" s="29">
        <v>2341399849</v>
      </c>
    </row>
    <row r="19" spans="1:14" ht="14.25" customHeight="1">
      <c r="A19" s="25">
        <v>1</v>
      </c>
      <c r="B19" s="26" t="s">
        <v>45</v>
      </c>
      <c r="C19" s="30">
        <v>131</v>
      </c>
      <c r="D19" s="25" t="s">
        <v>46</v>
      </c>
      <c r="E19" s="31">
        <v>184124318292</v>
      </c>
      <c r="F19" s="31">
        <v>13837986535</v>
      </c>
    </row>
    <row r="20" spans="1:14" ht="14.25" customHeight="1">
      <c r="A20" s="25">
        <v>2</v>
      </c>
      <c r="B20" s="26" t="s">
        <v>47</v>
      </c>
      <c r="C20" s="30">
        <v>132</v>
      </c>
      <c r="D20" s="25"/>
      <c r="E20" s="31">
        <v>7215711735</v>
      </c>
      <c r="F20" s="31">
        <v>35422000</v>
      </c>
    </row>
    <row r="21" spans="1:14" ht="14.25" customHeight="1">
      <c r="A21" s="25">
        <v>3</v>
      </c>
      <c r="B21" s="26" t="s">
        <v>48</v>
      </c>
      <c r="C21" s="30">
        <v>133</v>
      </c>
      <c r="D21" s="25"/>
      <c r="E21" s="31"/>
      <c r="F21" s="31">
        <v>0</v>
      </c>
    </row>
    <row r="22" spans="1:14" ht="14.25" customHeight="1">
      <c r="A22" s="25">
        <v>4</v>
      </c>
      <c r="B22" s="26" t="s">
        <v>49</v>
      </c>
      <c r="C22" s="30">
        <v>134</v>
      </c>
      <c r="D22" s="25"/>
      <c r="E22" s="31">
        <v>0</v>
      </c>
      <c r="F22" s="31">
        <v>0</v>
      </c>
    </row>
    <row r="23" spans="1:14" ht="14.25" customHeight="1">
      <c r="A23" s="25">
        <v>5</v>
      </c>
      <c r="B23" s="26" t="s">
        <v>50</v>
      </c>
      <c r="C23" s="30">
        <v>135</v>
      </c>
      <c r="D23" s="33"/>
      <c r="E23" s="31">
        <v>0</v>
      </c>
      <c r="F23" s="31">
        <v>0</v>
      </c>
    </row>
    <row r="24" spans="1:14" ht="14.25" customHeight="1">
      <c r="A24" s="25">
        <v>6</v>
      </c>
      <c r="B24" s="26" t="s">
        <v>51</v>
      </c>
      <c r="C24" s="30">
        <v>136</v>
      </c>
      <c r="D24" s="25" t="s">
        <v>52</v>
      </c>
      <c r="E24" s="31">
        <v>1558996032</v>
      </c>
      <c r="F24" s="31">
        <v>1708657848</v>
      </c>
    </row>
    <row r="25" spans="1:14" ht="14.25" customHeight="1">
      <c r="A25" s="25">
        <v>7</v>
      </c>
      <c r="B25" s="26" t="s">
        <v>53</v>
      </c>
      <c r="C25" s="30">
        <v>137</v>
      </c>
      <c r="D25" s="33"/>
      <c r="E25" s="31">
        <v>-12065353441</v>
      </c>
      <c r="F25" s="31">
        <v>-13240666534</v>
      </c>
    </row>
    <row r="26" spans="1:14" ht="14.25" customHeight="1">
      <c r="A26" s="25">
        <v>8</v>
      </c>
      <c r="B26" s="26" t="s">
        <v>54</v>
      </c>
      <c r="C26" s="30">
        <v>139</v>
      </c>
      <c r="D26" s="25" t="s">
        <v>55</v>
      </c>
      <c r="E26" s="31">
        <v>0</v>
      </c>
      <c r="F26" s="31">
        <v>0</v>
      </c>
    </row>
    <row r="27" spans="1:14" ht="14.25" customHeight="1">
      <c r="A27" s="23" t="s">
        <v>56</v>
      </c>
      <c r="B27" s="32" t="s">
        <v>57</v>
      </c>
      <c r="C27" s="27">
        <v>140</v>
      </c>
      <c r="D27" s="28"/>
      <c r="E27" s="29">
        <v>267287049531</v>
      </c>
      <c r="F27" s="29">
        <v>172775191173</v>
      </c>
    </row>
    <row r="28" spans="1:14" ht="14.25" customHeight="1">
      <c r="A28" s="25">
        <v>1</v>
      </c>
      <c r="B28" s="26" t="s">
        <v>57</v>
      </c>
      <c r="C28" s="30">
        <v>141</v>
      </c>
      <c r="D28" s="25" t="s">
        <v>58</v>
      </c>
      <c r="E28" s="31">
        <v>267287049531</v>
      </c>
      <c r="F28" s="31">
        <v>172775191173</v>
      </c>
    </row>
    <row r="29" spans="1:14" ht="14.25" customHeight="1">
      <c r="A29" s="25">
        <v>2</v>
      </c>
      <c r="B29" s="26" t="s">
        <v>59</v>
      </c>
      <c r="C29" s="30">
        <v>149</v>
      </c>
      <c r="D29" s="33"/>
      <c r="E29" s="31">
        <v>0</v>
      </c>
      <c r="F29" s="31">
        <v>0</v>
      </c>
      <c r="G29" s="34"/>
      <c r="H29" s="34"/>
      <c r="I29" s="34"/>
      <c r="J29" s="34"/>
      <c r="K29" s="34"/>
      <c r="L29" s="34"/>
      <c r="M29" s="34"/>
      <c r="N29" s="34"/>
    </row>
    <row r="30" spans="1:14" ht="14.25" customHeight="1">
      <c r="A30" s="23" t="s">
        <v>60</v>
      </c>
      <c r="B30" s="32" t="s">
        <v>61</v>
      </c>
      <c r="C30" s="27">
        <v>150</v>
      </c>
      <c r="D30" s="28"/>
      <c r="E30" s="24">
        <v>9785402966</v>
      </c>
      <c r="F30" s="24">
        <v>53896000762</v>
      </c>
      <c r="G30" s="34"/>
      <c r="H30" s="34"/>
      <c r="I30" s="34"/>
      <c r="J30" s="34"/>
      <c r="K30" s="34"/>
      <c r="L30" s="34"/>
      <c r="M30" s="34"/>
      <c r="N30" s="34"/>
    </row>
    <row r="31" spans="1:14" ht="14.25" customHeight="1">
      <c r="A31" s="25">
        <v>1</v>
      </c>
      <c r="B31" s="26" t="s">
        <v>62</v>
      </c>
      <c r="C31" s="30">
        <v>151</v>
      </c>
      <c r="D31" s="25" t="s">
        <v>63</v>
      </c>
      <c r="E31" s="31">
        <v>9074607493</v>
      </c>
      <c r="F31" s="35">
        <v>17738030138</v>
      </c>
      <c r="G31" s="34"/>
      <c r="H31" s="34"/>
      <c r="I31" s="34"/>
      <c r="J31" s="34"/>
      <c r="K31" s="34"/>
      <c r="L31" s="34"/>
      <c r="M31" s="34"/>
      <c r="N31" s="34"/>
    </row>
    <row r="32" spans="1:14" ht="14.25" customHeight="1">
      <c r="A32" s="25">
        <v>2</v>
      </c>
      <c r="B32" s="36" t="s">
        <v>64</v>
      </c>
      <c r="C32" s="37">
        <v>152</v>
      </c>
      <c r="D32" s="38"/>
      <c r="E32" s="31">
        <v>352478868</v>
      </c>
      <c r="F32" s="31">
        <v>35657970624</v>
      </c>
      <c r="G32" s="34"/>
      <c r="H32" s="34"/>
      <c r="I32" s="34"/>
      <c r="J32" s="34"/>
      <c r="K32" s="34"/>
      <c r="L32" s="34"/>
      <c r="M32" s="34"/>
      <c r="N32" s="34"/>
    </row>
    <row r="33" spans="1:14" ht="14.25" customHeight="1">
      <c r="A33" s="25">
        <v>3</v>
      </c>
      <c r="B33" s="26" t="s">
        <v>65</v>
      </c>
      <c r="C33" s="30">
        <v>153</v>
      </c>
      <c r="D33" s="25" t="s">
        <v>66</v>
      </c>
      <c r="E33" s="31">
        <v>358316605</v>
      </c>
      <c r="F33" s="31">
        <v>500000000</v>
      </c>
      <c r="G33" s="34"/>
      <c r="H33" s="34"/>
      <c r="I33" s="34"/>
      <c r="J33" s="34"/>
      <c r="K33" s="34"/>
      <c r="L33" s="34"/>
      <c r="M33" s="34"/>
      <c r="N33" s="34"/>
    </row>
    <row r="34" spans="1:14" ht="14.25" hidden="1" customHeight="1">
      <c r="A34" s="25">
        <v>4</v>
      </c>
      <c r="B34" s="26" t="s">
        <v>67</v>
      </c>
      <c r="C34" s="30">
        <v>154</v>
      </c>
      <c r="D34" s="33"/>
      <c r="E34" s="31">
        <v>0</v>
      </c>
      <c r="F34" s="31">
        <v>0</v>
      </c>
      <c r="G34" s="34"/>
      <c r="H34" s="34"/>
      <c r="I34" s="34"/>
      <c r="J34" s="34"/>
      <c r="K34" s="34"/>
      <c r="L34" s="34"/>
      <c r="M34" s="34"/>
      <c r="N34" s="34"/>
    </row>
    <row r="35" spans="1:14" ht="14.25" customHeight="1">
      <c r="A35" s="25">
        <v>5</v>
      </c>
      <c r="B35" s="26" t="s">
        <v>61</v>
      </c>
      <c r="C35" s="30">
        <v>155</v>
      </c>
      <c r="D35" s="25" t="s">
        <v>68</v>
      </c>
      <c r="E35" s="31">
        <v>0</v>
      </c>
      <c r="F35" s="31">
        <v>0</v>
      </c>
      <c r="G35" s="34"/>
      <c r="H35" s="34"/>
      <c r="I35" s="34"/>
      <c r="J35" s="34"/>
      <c r="K35" s="34"/>
      <c r="L35" s="34"/>
      <c r="M35" s="34"/>
      <c r="N35" s="34"/>
    </row>
    <row r="36" spans="1:14" ht="14.25" customHeight="1">
      <c r="A36" s="20" t="s">
        <v>69</v>
      </c>
      <c r="B36" s="21" t="s">
        <v>70</v>
      </c>
      <c r="C36" s="22">
        <v>200</v>
      </c>
      <c r="D36" s="28"/>
      <c r="E36" s="24">
        <v>1177205332232</v>
      </c>
      <c r="F36" s="24">
        <v>1088438369937</v>
      </c>
      <c r="G36" s="34"/>
      <c r="H36" s="34"/>
      <c r="I36" s="34"/>
      <c r="J36" s="34"/>
      <c r="K36" s="34"/>
      <c r="L36" s="34"/>
      <c r="M36" s="34"/>
      <c r="N36" s="34"/>
    </row>
    <row r="37" spans="1:14" ht="14.25" customHeight="1">
      <c r="A37" s="23" t="s">
        <v>33</v>
      </c>
      <c r="B37" s="32" t="s">
        <v>71</v>
      </c>
      <c r="C37" s="27">
        <v>210</v>
      </c>
      <c r="D37" s="28"/>
      <c r="E37" s="29">
        <v>29310289000</v>
      </c>
      <c r="F37" s="29">
        <v>26693771000</v>
      </c>
      <c r="G37" s="34"/>
      <c r="H37" s="34"/>
      <c r="I37" s="34"/>
      <c r="J37" s="34"/>
      <c r="K37" s="34"/>
      <c r="L37" s="34"/>
      <c r="M37" s="34"/>
      <c r="N37" s="34"/>
    </row>
    <row r="38" spans="1:14" ht="14.25" hidden="1" customHeight="1">
      <c r="A38" s="25">
        <v>1</v>
      </c>
      <c r="B38" s="26" t="s">
        <v>72</v>
      </c>
      <c r="C38" s="30">
        <v>211</v>
      </c>
      <c r="D38" s="28"/>
      <c r="E38" s="29">
        <v>0</v>
      </c>
      <c r="F38" s="29">
        <v>0</v>
      </c>
      <c r="G38" s="34"/>
      <c r="H38" s="34"/>
      <c r="I38" s="34"/>
      <c r="J38" s="34"/>
      <c r="K38" s="34"/>
      <c r="L38" s="34"/>
      <c r="M38" s="34"/>
      <c r="N38" s="34"/>
    </row>
    <row r="39" spans="1:14" ht="14.25" hidden="1" customHeight="1">
      <c r="A39" s="25">
        <v>2</v>
      </c>
      <c r="B39" s="26" t="s">
        <v>73</v>
      </c>
      <c r="C39" s="30">
        <v>212</v>
      </c>
      <c r="D39" s="28"/>
      <c r="E39" s="29">
        <v>0</v>
      </c>
      <c r="F39" s="29">
        <v>0</v>
      </c>
      <c r="G39" s="34"/>
      <c r="H39" s="34"/>
      <c r="I39" s="34"/>
      <c r="J39" s="34"/>
      <c r="K39" s="34"/>
      <c r="L39" s="34"/>
      <c r="M39" s="34"/>
      <c r="N39" s="34"/>
    </row>
    <row r="40" spans="1:14" ht="14.25" hidden="1" customHeight="1">
      <c r="A40" s="25">
        <v>3</v>
      </c>
      <c r="B40" s="26" t="s">
        <v>74</v>
      </c>
      <c r="C40" s="30">
        <v>213</v>
      </c>
      <c r="D40" s="28"/>
      <c r="E40" s="29">
        <v>0</v>
      </c>
      <c r="F40" s="29">
        <v>0</v>
      </c>
      <c r="G40" s="34"/>
      <c r="H40" s="34"/>
      <c r="I40" s="34"/>
      <c r="J40" s="34"/>
      <c r="K40" s="34"/>
      <c r="L40" s="34"/>
      <c r="M40" s="34"/>
      <c r="N40" s="34"/>
    </row>
    <row r="41" spans="1:14" ht="14.25" hidden="1" customHeight="1">
      <c r="A41" s="25">
        <v>4</v>
      </c>
      <c r="B41" s="26" t="s">
        <v>75</v>
      </c>
      <c r="C41" s="30">
        <v>214</v>
      </c>
      <c r="D41" s="33"/>
      <c r="E41" s="29">
        <v>0</v>
      </c>
      <c r="F41" s="29">
        <v>0</v>
      </c>
      <c r="G41" s="34"/>
      <c r="H41" s="34"/>
      <c r="I41" s="34"/>
      <c r="J41" s="34"/>
      <c r="K41" s="34"/>
      <c r="L41" s="34"/>
      <c r="M41" s="34"/>
      <c r="N41" s="34"/>
    </row>
    <row r="42" spans="1:14" ht="14.25" hidden="1" customHeight="1">
      <c r="A42" s="25">
        <v>5</v>
      </c>
      <c r="B42" s="26" t="s">
        <v>76</v>
      </c>
      <c r="C42" s="30">
        <v>215</v>
      </c>
      <c r="D42" s="33"/>
      <c r="E42" s="29">
        <v>0</v>
      </c>
      <c r="F42" s="29">
        <v>0</v>
      </c>
      <c r="G42" s="34"/>
      <c r="H42" s="34"/>
      <c r="I42" s="34"/>
      <c r="J42" s="34"/>
      <c r="K42" s="34"/>
      <c r="L42" s="34"/>
      <c r="M42" s="34"/>
      <c r="N42" s="34"/>
    </row>
    <row r="43" spans="1:14" ht="14.25" customHeight="1">
      <c r="A43" s="25">
        <v>6</v>
      </c>
      <c r="B43" s="26" t="s">
        <v>77</v>
      </c>
      <c r="C43" s="30">
        <v>216</v>
      </c>
      <c r="D43" s="25" t="s">
        <v>78</v>
      </c>
      <c r="E43" s="31">
        <v>29310289000</v>
      </c>
      <c r="F43" s="31">
        <v>26693771000</v>
      </c>
      <c r="G43" s="34"/>
      <c r="H43" s="34"/>
      <c r="I43" s="34"/>
      <c r="J43" s="34"/>
      <c r="K43" s="34"/>
      <c r="L43" s="34"/>
      <c r="M43" s="34"/>
      <c r="N43" s="34"/>
    </row>
    <row r="44" spans="1:14" ht="14.25" customHeight="1">
      <c r="A44" s="25">
        <v>7</v>
      </c>
      <c r="B44" s="26" t="s">
        <v>79</v>
      </c>
      <c r="C44" s="30">
        <v>219</v>
      </c>
      <c r="D44" s="28"/>
      <c r="E44" s="31"/>
      <c r="F44" s="31"/>
      <c r="G44" s="34"/>
      <c r="H44" s="34"/>
      <c r="I44" s="34"/>
      <c r="J44" s="34"/>
      <c r="K44" s="34"/>
      <c r="L44" s="34"/>
      <c r="M44" s="34"/>
      <c r="N44" s="34"/>
    </row>
    <row r="45" spans="1:14" ht="14.25" customHeight="1">
      <c r="A45" s="23" t="s">
        <v>38</v>
      </c>
      <c r="B45" s="32" t="s">
        <v>80</v>
      </c>
      <c r="C45" s="27">
        <v>220</v>
      </c>
      <c r="D45" s="28"/>
      <c r="E45" s="29">
        <v>906987654535</v>
      </c>
      <c r="F45" s="29">
        <v>853294140217</v>
      </c>
      <c r="G45" s="34"/>
      <c r="H45" s="34"/>
      <c r="I45" s="34"/>
      <c r="J45" s="34"/>
      <c r="K45" s="34"/>
      <c r="L45" s="34"/>
      <c r="M45" s="34"/>
      <c r="N45" s="34"/>
    </row>
    <row r="46" spans="1:14" ht="14.25" customHeight="1">
      <c r="A46" s="23">
        <v>1</v>
      </c>
      <c r="B46" s="32" t="s">
        <v>81</v>
      </c>
      <c r="C46" s="30">
        <v>221</v>
      </c>
      <c r="D46" s="25" t="s">
        <v>82</v>
      </c>
      <c r="E46" s="24">
        <v>898783531070</v>
      </c>
      <c r="F46" s="24">
        <v>842051676928</v>
      </c>
      <c r="G46" s="34"/>
      <c r="H46" s="34"/>
      <c r="I46" s="34"/>
      <c r="J46" s="34"/>
      <c r="K46" s="34"/>
      <c r="L46" s="34"/>
      <c r="M46" s="34"/>
      <c r="N46" s="34"/>
    </row>
    <row r="47" spans="1:14" ht="14.25" customHeight="1">
      <c r="A47" s="25"/>
      <c r="B47" s="26" t="s">
        <v>83</v>
      </c>
      <c r="C47" s="30">
        <v>222</v>
      </c>
      <c r="D47" s="33"/>
      <c r="E47" s="31">
        <v>3328688438151</v>
      </c>
      <c r="F47" s="31">
        <v>3250416420691</v>
      </c>
      <c r="G47" s="34"/>
      <c r="H47" s="34"/>
      <c r="I47" s="34"/>
      <c r="J47" s="34"/>
      <c r="K47" s="34"/>
      <c r="L47" s="34"/>
      <c r="M47" s="34"/>
      <c r="N47" s="34"/>
    </row>
    <row r="48" spans="1:14" ht="14.25" customHeight="1">
      <c r="A48" s="25"/>
      <c r="B48" s="26" t="s">
        <v>84</v>
      </c>
      <c r="C48" s="30">
        <v>223</v>
      </c>
      <c r="D48" s="33"/>
      <c r="E48" s="35">
        <v>-2429904907081</v>
      </c>
      <c r="F48" s="35">
        <v>-2408364743763</v>
      </c>
      <c r="G48" s="34"/>
      <c r="H48" s="34"/>
      <c r="I48" s="34"/>
      <c r="J48" s="34"/>
      <c r="K48" s="34"/>
      <c r="L48" s="34"/>
      <c r="M48" s="34"/>
      <c r="N48" s="34"/>
    </row>
    <row r="49" spans="1:14" ht="14.25" customHeight="1">
      <c r="A49" s="23">
        <v>2</v>
      </c>
      <c r="B49" s="32" t="s">
        <v>85</v>
      </c>
      <c r="C49" s="30">
        <v>224</v>
      </c>
      <c r="D49" s="25" t="s">
        <v>86</v>
      </c>
      <c r="E49" s="24">
        <v>7767517372</v>
      </c>
      <c r="F49" s="24">
        <v>10758407632</v>
      </c>
      <c r="G49" s="34"/>
      <c r="H49" s="34"/>
      <c r="I49" s="34"/>
      <c r="J49" s="34"/>
      <c r="K49" s="34"/>
      <c r="L49" s="34"/>
      <c r="M49" s="34"/>
      <c r="N49" s="34"/>
    </row>
    <row r="50" spans="1:14" ht="14.25" customHeight="1">
      <c r="A50" s="25"/>
      <c r="B50" s="26" t="s">
        <v>83</v>
      </c>
      <c r="C50" s="30">
        <v>225</v>
      </c>
      <c r="D50" s="33"/>
      <c r="E50" s="31">
        <v>29944181818</v>
      </c>
      <c r="F50" s="31">
        <v>29944181818</v>
      </c>
      <c r="G50" s="34"/>
      <c r="H50" s="34"/>
      <c r="I50" s="34"/>
      <c r="J50" s="34"/>
      <c r="K50" s="34"/>
      <c r="L50" s="34"/>
      <c r="M50" s="34"/>
      <c r="N50" s="34"/>
    </row>
    <row r="51" spans="1:14" ht="14.25" customHeight="1">
      <c r="A51" s="25"/>
      <c r="B51" s="26" t="s">
        <v>84</v>
      </c>
      <c r="C51" s="30">
        <v>226</v>
      </c>
      <c r="D51" s="33"/>
      <c r="E51" s="35">
        <v>-22176664446</v>
      </c>
      <c r="F51" s="31">
        <v>-19185774186</v>
      </c>
      <c r="G51" s="34"/>
      <c r="H51" s="34"/>
      <c r="I51" s="34"/>
      <c r="J51" s="34"/>
      <c r="K51" s="34"/>
      <c r="L51" s="34"/>
      <c r="M51" s="34"/>
      <c r="N51" s="34"/>
    </row>
    <row r="52" spans="1:14" ht="14.25" customHeight="1">
      <c r="A52" s="23">
        <v>3</v>
      </c>
      <c r="B52" s="32" t="s">
        <v>87</v>
      </c>
      <c r="C52" s="30">
        <v>227</v>
      </c>
      <c r="D52" s="25" t="s">
        <v>88</v>
      </c>
      <c r="E52" s="24">
        <v>436606093</v>
      </c>
      <c r="F52" s="24">
        <v>484055657</v>
      </c>
      <c r="G52" s="34"/>
      <c r="H52" s="34"/>
      <c r="I52" s="34"/>
      <c r="J52" s="34"/>
      <c r="K52" s="34"/>
      <c r="L52" s="34"/>
      <c r="M52" s="34"/>
      <c r="N52" s="34"/>
    </row>
    <row r="53" spans="1:14" ht="14.25" customHeight="1">
      <c r="A53" s="25"/>
      <c r="B53" s="26" t="s">
        <v>83</v>
      </c>
      <c r="C53" s="30">
        <v>228</v>
      </c>
      <c r="D53" s="33"/>
      <c r="E53" s="31">
        <v>1313293200</v>
      </c>
      <c r="F53" s="31">
        <v>1312337200</v>
      </c>
      <c r="G53" s="34"/>
      <c r="H53" s="34"/>
      <c r="I53" s="34"/>
      <c r="J53" s="34"/>
      <c r="K53" s="34"/>
      <c r="L53" s="34"/>
      <c r="M53" s="34"/>
      <c r="N53" s="34"/>
    </row>
    <row r="54" spans="1:14" ht="14.25" customHeight="1">
      <c r="A54" s="25"/>
      <c r="B54" s="26" t="s">
        <v>84</v>
      </c>
      <c r="C54" s="30">
        <v>229</v>
      </c>
      <c r="D54" s="33"/>
      <c r="E54" s="35">
        <v>-876687107</v>
      </c>
      <c r="F54" s="31">
        <v>-828281543</v>
      </c>
      <c r="G54" s="34"/>
      <c r="H54" s="34"/>
      <c r="I54" s="34"/>
      <c r="J54" s="34"/>
      <c r="K54" s="34"/>
      <c r="L54" s="34"/>
      <c r="M54" s="34"/>
      <c r="N54" s="34"/>
    </row>
    <row r="55" spans="1:14" ht="14.25" customHeight="1">
      <c r="A55" s="23" t="s">
        <v>43</v>
      </c>
      <c r="B55" s="32" t="s">
        <v>89</v>
      </c>
      <c r="C55" s="22">
        <v>230</v>
      </c>
      <c r="D55" s="33"/>
      <c r="E55" s="31">
        <v>0</v>
      </c>
      <c r="F55" s="31">
        <v>0</v>
      </c>
      <c r="G55" s="34"/>
      <c r="H55" s="34"/>
      <c r="I55" s="34"/>
      <c r="J55" s="34"/>
      <c r="K55" s="34"/>
      <c r="L55" s="34"/>
      <c r="M55" s="34"/>
      <c r="N55" s="34"/>
    </row>
    <row r="56" spans="1:14" ht="14.25" hidden="1" customHeight="1">
      <c r="A56" s="23"/>
      <c r="B56" s="32" t="s">
        <v>90</v>
      </c>
      <c r="C56" s="30">
        <v>231</v>
      </c>
      <c r="D56" s="33"/>
      <c r="E56" s="31">
        <v>0</v>
      </c>
      <c r="F56" s="31">
        <v>0</v>
      </c>
      <c r="G56" s="34"/>
      <c r="H56" s="34"/>
      <c r="I56" s="34"/>
      <c r="J56" s="34"/>
      <c r="K56" s="34"/>
      <c r="L56" s="34"/>
      <c r="M56" s="34"/>
      <c r="N56" s="34"/>
    </row>
    <row r="57" spans="1:14" ht="14.25" hidden="1" customHeight="1">
      <c r="A57" s="23"/>
      <c r="B57" s="32" t="s">
        <v>91</v>
      </c>
      <c r="C57" s="30">
        <v>232</v>
      </c>
      <c r="D57" s="33"/>
      <c r="E57" s="31">
        <v>0</v>
      </c>
      <c r="F57" s="31">
        <v>0</v>
      </c>
      <c r="G57" s="34"/>
      <c r="H57" s="34"/>
      <c r="I57" s="34"/>
      <c r="J57" s="34"/>
      <c r="K57" s="34"/>
      <c r="L57" s="34"/>
      <c r="M57" s="34"/>
      <c r="N57" s="34"/>
    </row>
    <row r="58" spans="1:14" s="40" customFormat="1" ht="14.25" customHeight="1">
      <c r="A58" s="23" t="s">
        <v>56</v>
      </c>
      <c r="B58" s="32" t="s">
        <v>92</v>
      </c>
      <c r="C58" s="27">
        <v>240</v>
      </c>
      <c r="D58" s="28"/>
      <c r="E58" s="29">
        <v>4147618260</v>
      </c>
      <c r="F58" s="29">
        <v>5989095644</v>
      </c>
      <c r="G58" s="39"/>
      <c r="H58" s="39"/>
      <c r="I58" s="39"/>
      <c r="J58" s="39"/>
      <c r="K58" s="39"/>
      <c r="L58" s="39"/>
      <c r="M58" s="39"/>
      <c r="N58" s="39"/>
    </row>
    <row r="59" spans="1:14" ht="14.25" customHeight="1">
      <c r="A59" s="25">
        <v>1</v>
      </c>
      <c r="B59" s="26" t="s">
        <v>93</v>
      </c>
      <c r="C59" s="30">
        <v>241</v>
      </c>
      <c r="D59" s="33"/>
      <c r="E59" s="31">
        <v>0</v>
      </c>
      <c r="F59" s="31">
        <v>0</v>
      </c>
      <c r="G59" s="34"/>
      <c r="H59" s="34"/>
      <c r="I59" s="34"/>
      <c r="J59" s="34"/>
      <c r="K59" s="34"/>
      <c r="L59" s="34"/>
      <c r="M59" s="34"/>
      <c r="N59" s="34"/>
    </row>
    <row r="60" spans="1:14" ht="14.25" customHeight="1">
      <c r="A60" s="25">
        <v>2</v>
      </c>
      <c r="B60" s="26" t="s">
        <v>94</v>
      </c>
      <c r="C60" s="30">
        <v>242</v>
      </c>
      <c r="D60" s="25" t="s">
        <v>95</v>
      </c>
      <c r="E60" s="31">
        <v>4147618260</v>
      </c>
      <c r="F60" s="31">
        <v>5989095644</v>
      </c>
      <c r="G60" s="34"/>
      <c r="H60" s="34"/>
      <c r="I60" s="34"/>
      <c r="J60" s="34"/>
      <c r="K60" s="34"/>
      <c r="L60" s="34"/>
      <c r="M60" s="34"/>
      <c r="N60" s="34"/>
    </row>
    <row r="61" spans="1:14" s="40" customFormat="1" ht="14.25" customHeight="1">
      <c r="A61" s="23" t="s">
        <v>60</v>
      </c>
      <c r="B61" s="32" t="s">
        <v>96</v>
      </c>
      <c r="C61" s="27">
        <v>250</v>
      </c>
      <c r="D61" s="28"/>
      <c r="E61" s="29">
        <v>29022457192</v>
      </c>
      <c r="F61" s="29">
        <v>29022457192</v>
      </c>
      <c r="G61" s="39"/>
      <c r="H61" s="39"/>
      <c r="I61" s="39"/>
      <c r="J61" s="39"/>
      <c r="K61" s="39"/>
      <c r="L61" s="39"/>
      <c r="M61" s="39"/>
      <c r="N61" s="39"/>
    </row>
    <row r="62" spans="1:14" ht="14.25" hidden="1" customHeight="1">
      <c r="A62" s="25">
        <v>1</v>
      </c>
      <c r="B62" s="26" t="s">
        <v>97</v>
      </c>
      <c r="C62" s="30">
        <v>251</v>
      </c>
      <c r="D62" s="33"/>
      <c r="E62" s="31">
        <v>0</v>
      </c>
      <c r="F62" s="31">
        <v>0</v>
      </c>
      <c r="G62" s="34"/>
      <c r="H62" s="34"/>
      <c r="I62" s="34"/>
      <c r="J62" s="34"/>
      <c r="K62" s="34"/>
      <c r="L62" s="34"/>
      <c r="M62" s="34"/>
      <c r="N62" s="34"/>
    </row>
    <row r="63" spans="1:14" ht="14.25" hidden="1" customHeight="1">
      <c r="A63" s="25">
        <v>2</v>
      </c>
      <c r="B63" s="26" t="s">
        <v>98</v>
      </c>
      <c r="C63" s="30">
        <v>252</v>
      </c>
      <c r="D63" s="33"/>
      <c r="E63" s="31">
        <v>0</v>
      </c>
      <c r="F63" s="31">
        <v>0</v>
      </c>
      <c r="G63" s="34"/>
      <c r="H63" s="34"/>
      <c r="I63" s="34"/>
      <c r="J63" s="34"/>
      <c r="K63" s="34"/>
      <c r="L63" s="34"/>
      <c r="M63" s="34"/>
      <c r="N63" s="34"/>
    </row>
    <row r="64" spans="1:14" ht="14.25" customHeight="1">
      <c r="A64" s="25">
        <v>3</v>
      </c>
      <c r="B64" s="26" t="s">
        <v>99</v>
      </c>
      <c r="C64" s="30">
        <v>253</v>
      </c>
      <c r="D64" s="33"/>
      <c r="E64" s="31">
        <v>43598000000</v>
      </c>
      <c r="F64" s="31">
        <v>43598000000</v>
      </c>
      <c r="G64" s="34"/>
      <c r="H64" s="34"/>
      <c r="I64" s="34"/>
      <c r="J64" s="34"/>
      <c r="K64" s="34"/>
      <c r="L64" s="34"/>
      <c r="M64" s="34"/>
      <c r="N64" s="34"/>
    </row>
    <row r="65" spans="1:14" ht="14.25" customHeight="1">
      <c r="A65" s="25">
        <v>4</v>
      </c>
      <c r="B65" s="26" t="s">
        <v>100</v>
      </c>
      <c r="C65" s="30">
        <v>254</v>
      </c>
      <c r="D65" s="33"/>
      <c r="E65" s="31">
        <v>-14575542808</v>
      </c>
      <c r="F65" s="31">
        <v>-14575542808</v>
      </c>
      <c r="G65" s="34"/>
      <c r="H65" s="34"/>
      <c r="I65" s="34"/>
      <c r="J65" s="34"/>
      <c r="K65" s="34"/>
      <c r="L65" s="34"/>
      <c r="M65" s="34"/>
      <c r="N65" s="34"/>
    </row>
    <row r="66" spans="1:14" ht="14.25" hidden="1" customHeight="1">
      <c r="A66" s="25">
        <v>5</v>
      </c>
      <c r="B66" s="26" t="s">
        <v>42</v>
      </c>
      <c r="C66" s="30">
        <v>255</v>
      </c>
      <c r="D66" s="33"/>
      <c r="E66" s="31">
        <v>0</v>
      </c>
      <c r="F66" s="31">
        <v>0</v>
      </c>
      <c r="G66" s="34"/>
      <c r="H66" s="34"/>
      <c r="I66" s="34"/>
      <c r="J66" s="34"/>
      <c r="K66" s="34"/>
      <c r="L66" s="34"/>
      <c r="M66" s="34"/>
      <c r="N66" s="34"/>
    </row>
    <row r="67" spans="1:14" ht="14.25" customHeight="1">
      <c r="A67" s="23" t="s">
        <v>101</v>
      </c>
      <c r="B67" s="32" t="s">
        <v>102</v>
      </c>
      <c r="C67" s="27">
        <v>260</v>
      </c>
      <c r="D67" s="28"/>
      <c r="E67" s="24">
        <v>207737313245</v>
      </c>
      <c r="F67" s="24">
        <v>173438905884</v>
      </c>
      <c r="G67" s="34"/>
      <c r="H67" s="34"/>
      <c r="I67" s="34"/>
      <c r="J67" s="34"/>
      <c r="K67" s="34"/>
      <c r="L67" s="34"/>
      <c r="M67" s="34"/>
      <c r="N67" s="34"/>
    </row>
    <row r="68" spans="1:14" ht="14.25" customHeight="1">
      <c r="A68" s="25">
        <v>1</v>
      </c>
      <c r="B68" s="26" t="s">
        <v>103</v>
      </c>
      <c r="C68" s="30">
        <v>261</v>
      </c>
      <c r="D68" s="25" t="s">
        <v>104</v>
      </c>
      <c r="E68" s="31">
        <v>207737313245</v>
      </c>
      <c r="F68" s="31">
        <v>173438905884</v>
      </c>
      <c r="G68" s="34"/>
      <c r="H68" s="34"/>
      <c r="I68" s="34"/>
      <c r="J68" s="34"/>
      <c r="K68" s="34"/>
      <c r="L68" s="34"/>
      <c r="M68" s="34"/>
      <c r="N68" s="34"/>
    </row>
    <row r="69" spans="1:14" ht="14.25" customHeight="1">
      <c r="A69" s="25">
        <v>2</v>
      </c>
      <c r="B69" s="26" t="s">
        <v>105</v>
      </c>
      <c r="C69" s="30">
        <v>262</v>
      </c>
      <c r="D69" s="33"/>
      <c r="E69" s="29">
        <v>0</v>
      </c>
      <c r="F69" s="29">
        <v>0</v>
      </c>
      <c r="G69" s="34"/>
      <c r="H69" s="34"/>
      <c r="I69" s="34"/>
      <c r="J69" s="34"/>
      <c r="K69" s="34"/>
      <c r="L69" s="34"/>
      <c r="M69" s="34"/>
      <c r="N69" s="34"/>
    </row>
    <row r="70" spans="1:14" ht="14.25" customHeight="1">
      <c r="A70" s="25">
        <v>3</v>
      </c>
      <c r="B70" s="26" t="s">
        <v>106</v>
      </c>
      <c r="C70" s="30">
        <v>263</v>
      </c>
      <c r="D70" s="33"/>
      <c r="E70" s="29">
        <v>0</v>
      </c>
      <c r="F70" s="29">
        <v>0</v>
      </c>
      <c r="G70" s="34"/>
      <c r="H70" s="34"/>
      <c r="I70" s="34"/>
      <c r="J70" s="34"/>
      <c r="K70" s="34"/>
      <c r="L70" s="34"/>
      <c r="M70" s="34"/>
      <c r="N70" s="34"/>
    </row>
    <row r="71" spans="1:14" ht="14.25" customHeight="1">
      <c r="A71" s="41">
        <v>4</v>
      </c>
      <c r="B71" s="42" t="s">
        <v>102</v>
      </c>
      <c r="C71" s="43">
        <v>268</v>
      </c>
      <c r="D71" s="41" t="s">
        <v>68</v>
      </c>
      <c r="E71" s="44"/>
      <c r="F71" s="44"/>
      <c r="G71" s="34"/>
      <c r="H71" s="34"/>
      <c r="I71" s="34"/>
      <c r="J71" s="34"/>
      <c r="K71" s="34"/>
      <c r="L71" s="34"/>
      <c r="M71" s="34"/>
      <c r="N71" s="34"/>
    </row>
    <row r="72" spans="1:14" ht="17.25" customHeight="1">
      <c r="A72" s="45"/>
      <c r="B72" s="46" t="s">
        <v>107</v>
      </c>
      <c r="C72" s="46">
        <v>270</v>
      </c>
      <c r="D72" s="45"/>
      <c r="E72" s="47">
        <v>1638554527802</v>
      </c>
      <c r="F72" s="47">
        <v>1320694368288</v>
      </c>
      <c r="G72" s="34"/>
      <c r="H72" s="34"/>
      <c r="I72" s="34"/>
      <c r="J72" s="34"/>
      <c r="K72" s="34"/>
      <c r="L72" s="34"/>
      <c r="M72" s="34"/>
      <c r="N72" s="34"/>
    </row>
    <row r="73" spans="1:14" ht="14.25" customHeight="1">
      <c r="A73" s="48"/>
      <c r="B73" s="49"/>
      <c r="C73" s="50"/>
      <c r="D73" s="48"/>
      <c r="E73" s="51"/>
      <c r="F73" s="51"/>
      <c r="G73" s="34"/>
      <c r="H73" s="34"/>
      <c r="I73" s="34"/>
      <c r="J73" s="34"/>
      <c r="K73" s="34"/>
      <c r="L73" s="34"/>
      <c r="M73" s="34"/>
      <c r="N73" s="34"/>
    </row>
    <row r="74" spans="1:14" ht="24" customHeight="1">
      <c r="A74" s="52" t="s">
        <v>108</v>
      </c>
      <c r="B74" s="53"/>
      <c r="C74" s="53"/>
      <c r="D74" s="53"/>
      <c r="E74" s="54"/>
      <c r="F74" s="54"/>
      <c r="G74" s="34"/>
      <c r="H74" s="34"/>
      <c r="I74" s="34"/>
      <c r="J74" s="34"/>
      <c r="K74" s="34"/>
      <c r="L74" s="34"/>
      <c r="M74" s="34"/>
      <c r="N74" s="34"/>
    </row>
    <row r="75" spans="1:14" ht="18" customHeight="1">
      <c r="A75" s="372" t="s">
        <v>23</v>
      </c>
      <c r="B75" s="372"/>
      <c r="C75" s="372"/>
      <c r="D75" s="372"/>
      <c r="E75" s="372"/>
      <c r="F75" s="372"/>
      <c r="G75" s="34"/>
      <c r="H75" s="34"/>
      <c r="I75" s="34"/>
      <c r="J75" s="34"/>
      <c r="K75" s="34"/>
      <c r="L75" s="34"/>
      <c r="M75" s="34"/>
      <c r="N75" s="34"/>
    </row>
    <row r="76" spans="1:14" ht="9" customHeight="1">
      <c r="A76" s="55"/>
      <c r="B76" s="14"/>
      <c r="C76" s="14"/>
      <c r="D76" s="14"/>
      <c r="E76" s="16"/>
      <c r="F76" s="16"/>
      <c r="G76" s="34"/>
      <c r="H76" s="34"/>
      <c r="I76" s="34"/>
      <c r="J76" s="34"/>
      <c r="K76" s="34"/>
      <c r="L76" s="34"/>
      <c r="M76" s="34"/>
      <c r="N76" s="34"/>
    </row>
    <row r="77" spans="1:14" ht="21.75" customHeight="1">
      <c r="A77" s="17" t="s">
        <v>25</v>
      </c>
      <c r="B77" s="17" t="s">
        <v>26</v>
      </c>
      <c r="C77" s="18" t="s">
        <v>27</v>
      </c>
      <c r="D77" s="17" t="s">
        <v>28</v>
      </c>
      <c r="E77" s="19" t="s">
        <v>29</v>
      </c>
      <c r="F77" s="19" t="s">
        <v>30</v>
      </c>
    </row>
    <row r="78" spans="1:14" ht="12.75" customHeight="1">
      <c r="A78" s="18">
        <v>1</v>
      </c>
      <c r="B78" s="18">
        <v>2</v>
      </c>
      <c r="C78" s="18">
        <v>3</v>
      </c>
      <c r="D78" s="18">
        <v>4</v>
      </c>
      <c r="E78" s="56">
        <v>5</v>
      </c>
      <c r="F78" s="56">
        <v>6</v>
      </c>
    </row>
    <row r="79" spans="1:14" ht="18" customHeight="1">
      <c r="A79" s="23" t="s">
        <v>109</v>
      </c>
      <c r="B79" s="21" t="s">
        <v>110</v>
      </c>
      <c r="C79" s="22">
        <v>300</v>
      </c>
      <c r="D79" s="23"/>
      <c r="E79" s="24">
        <v>1305038021560.3198</v>
      </c>
      <c r="F79" s="24">
        <v>989926179039</v>
      </c>
      <c r="G79" s="34"/>
      <c r="H79" s="34"/>
      <c r="I79" s="34"/>
      <c r="J79" s="34"/>
      <c r="K79" s="34"/>
      <c r="L79" s="34"/>
      <c r="M79" s="34"/>
      <c r="N79" s="34"/>
    </row>
    <row r="80" spans="1:14" ht="18" customHeight="1">
      <c r="A80" s="23" t="s">
        <v>33</v>
      </c>
      <c r="B80" s="32" t="s">
        <v>111</v>
      </c>
      <c r="C80" s="27">
        <v>310</v>
      </c>
      <c r="D80" s="28"/>
      <c r="E80" s="29">
        <v>909521076105.31995</v>
      </c>
      <c r="F80" s="29">
        <v>661080779039</v>
      </c>
      <c r="G80" s="34"/>
      <c r="H80" s="34"/>
      <c r="I80" s="34"/>
      <c r="J80" s="34"/>
      <c r="K80" s="34"/>
      <c r="L80" s="34"/>
      <c r="M80" s="34"/>
      <c r="N80" s="34"/>
    </row>
    <row r="81" spans="1:14" ht="18" customHeight="1">
      <c r="A81" s="25">
        <v>1</v>
      </c>
      <c r="B81" s="26" t="s">
        <v>112</v>
      </c>
      <c r="C81" s="30">
        <v>311</v>
      </c>
      <c r="D81" s="25" t="s">
        <v>113</v>
      </c>
      <c r="E81" s="31">
        <v>425710515343</v>
      </c>
      <c r="F81" s="31">
        <v>225905711298</v>
      </c>
      <c r="G81" s="34"/>
      <c r="H81" s="34"/>
      <c r="I81" s="34"/>
      <c r="J81" s="34"/>
      <c r="K81" s="34"/>
      <c r="L81" s="34"/>
      <c r="M81" s="34"/>
      <c r="N81" s="34"/>
    </row>
    <row r="82" spans="1:14" ht="18" customHeight="1">
      <c r="A82" s="25">
        <v>2</v>
      </c>
      <c r="B82" s="26" t="s">
        <v>114</v>
      </c>
      <c r="C82" s="30">
        <v>312</v>
      </c>
      <c r="D82" s="33"/>
      <c r="E82" s="57">
        <v>0</v>
      </c>
      <c r="F82" s="31">
        <v>111689191351</v>
      </c>
      <c r="G82" s="34"/>
      <c r="H82" s="34"/>
      <c r="I82" s="34"/>
      <c r="J82" s="34"/>
      <c r="K82" s="34"/>
      <c r="L82" s="34"/>
      <c r="M82" s="34"/>
      <c r="N82" s="34"/>
    </row>
    <row r="83" spans="1:14" ht="18" customHeight="1">
      <c r="A83" s="25">
        <v>3</v>
      </c>
      <c r="B83" s="26" t="s">
        <v>115</v>
      </c>
      <c r="C83" s="30">
        <v>313</v>
      </c>
      <c r="D83" s="25" t="s">
        <v>66</v>
      </c>
      <c r="E83" s="31">
        <v>91924889748</v>
      </c>
      <c r="F83" s="31">
        <v>49067115782</v>
      </c>
      <c r="G83" s="34"/>
      <c r="H83" s="34"/>
      <c r="I83" s="34"/>
      <c r="J83" s="34"/>
      <c r="K83" s="34"/>
      <c r="L83" s="34"/>
      <c r="M83" s="34"/>
      <c r="N83" s="34"/>
    </row>
    <row r="84" spans="1:14" ht="18" customHeight="1">
      <c r="A84" s="25">
        <v>4</v>
      </c>
      <c r="B84" s="26" t="s">
        <v>116</v>
      </c>
      <c r="C84" s="30">
        <v>314</v>
      </c>
      <c r="D84" s="25"/>
      <c r="E84" s="31">
        <v>64753863343</v>
      </c>
      <c r="F84" s="31">
        <v>77081568530</v>
      </c>
      <c r="G84" s="34"/>
      <c r="H84" s="34"/>
      <c r="I84" s="34"/>
      <c r="J84" s="34"/>
      <c r="K84" s="34"/>
      <c r="L84" s="34"/>
      <c r="M84" s="34"/>
      <c r="N84" s="34"/>
    </row>
    <row r="85" spans="1:14" ht="18" customHeight="1">
      <c r="A85" s="25">
        <v>5</v>
      </c>
      <c r="B85" s="58" t="s">
        <v>117</v>
      </c>
      <c r="C85" s="30">
        <v>315</v>
      </c>
      <c r="D85" s="25" t="s">
        <v>118</v>
      </c>
      <c r="E85" s="31">
        <v>130000000000</v>
      </c>
      <c r="F85" s="31">
        <v>0</v>
      </c>
      <c r="G85" s="34"/>
      <c r="H85" s="34"/>
      <c r="I85" s="34"/>
      <c r="J85" s="34"/>
      <c r="K85" s="34"/>
      <c r="L85" s="34"/>
      <c r="M85" s="34"/>
      <c r="N85" s="34"/>
    </row>
    <row r="86" spans="1:14" ht="18" customHeight="1">
      <c r="A86" s="25">
        <v>6</v>
      </c>
      <c r="B86" s="26" t="s">
        <v>119</v>
      </c>
      <c r="C86" s="30">
        <v>316</v>
      </c>
      <c r="D86" s="33"/>
      <c r="E86" s="31">
        <v>0</v>
      </c>
      <c r="F86" s="31"/>
      <c r="G86" s="34"/>
      <c r="H86" s="34"/>
      <c r="I86" s="34"/>
      <c r="J86" s="34"/>
      <c r="K86" s="34"/>
      <c r="L86" s="34"/>
      <c r="M86" s="34"/>
      <c r="N86" s="34"/>
    </row>
    <row r="87" spans="1:14" ht="18" hidden="1" customHeight="1">
      <c r="A87" s="25">
        <v>7</v>
      </c>
      <c r="B87" s="26" t="s">
        <v>120</v>
      </c>
      <c r="C87" s="30">
        <v>317</v>
      </c>
      <c r="D87" s="33"/>
      <c r="E87" s="31">
        <v>0</v>
      </c>
      <c r="F87" s="31">
        <v>0</v>
      </c>
      <c r="G87" s="34"/>
      <c r="H87" s="34"/>
      <c r="I87" s="34"/>
      <c r="J87" s="34"/>
      <c r="K87" s="34"/>
      <c r="L87" s="34"/>
      <c r="M87" s="34"/>
      <c r="N87" s="34"/>
    </row>
    <row r="88" spans="1:14" ht="18" hidden="1" customHeight="1">
      <c r="A88" s="25">
        <v>8</v>
      </c>
      <c r="B88" s="26" t="s">
        <v>121</v>
      </c>
      <c r="C88" s="30">
        <v>318</v>
      </c>
      <c r="D88" s="33"/>
      <c r="E88" s="31">
        <v>0</v>
      </c>
      <c r="F88" s="31">
        <v>0</v>
      </c>
      <c r="G88" s="34"/>
      <c r="H88" s="34"/>
      <c r="I88" s="34"/>
      <c r="J88" s="34"/>
      <c r="K88" s="34"/>
      <c r="L88" s="34"/>
      <c r="M88" s="34"/>
      <c r="N88" s="34"/>
    </row>
    <row r="89" spans="1:14" ht="18" customHeight="1">
      <c r="A89" s="25">
        <v>9</v>
      </c>
      <c r="B89" s="26" t="s">
        <v>122</v>
      </c>
      <c r="C89" s="30">
        <v>319</v>
      </c>
      <c r="D89" s="25" t="s">
        <v>123</v>
      </c>
      <c r="E89" s="31">
        <v>16761338611</v>
      </c>
      <c r="F89" s="31">
        <v>25133908850</v>
      </c>
      <c r="G89" s="34"/>
      <c r="H89" s="34"/>
      <c r="I89" s="34"/>
      <c r="J89" s="34"/>
      <c r="K89" s="34"/>
      <c r="L89" s="34"/>
      <c r="M89" s="34"/>
      <c r="N89" s="34"/>
    </row>
    <row r="90" spans="1:14" ht="18" customHeight="1">
      <c r="A90" s="25">
        <v>10</v>
      </c>
      <c r="B90" s="26" t="s">
        <v>124</v>
      </c>
      <c r="C90" s="30">
        <v>320</v>
      </c>
      <c r="D90" s="25" t="s">
        <v>125</v>
      </c>
      <c r="E90" s="31">
        <v>164858653562</v>
      </c>
      <c r="F90" s="31">
        <v>137375654630</v>
      </c>
      <c r="G90" s="34"/>
      <c r="H90" s="34"/>
      <c r="I90" s="34"/>
      <c r="J90" s="34"/>
      <c r="K90" s="34"/>
      <c r="L90" s="34"/>
      <c r="M90" s="34"/>
      <c r="N90" s="34"/>
    </row>
    <row r="91" spans="1:14" ht="16.5" customHeight="1">
      <c r="A91" s="25">
        <v>11</v>
      </c>
      <c r="B91" s="26" t="s">
        <v>126</v>
      </c>
      <c r="C91" s="30">
        <v>321</v>
      </c>
      <c r="D91" s="25"/>
      <c r="E91" s="31">
        <v>0</v>
      </c>
      <c r="F91" s="31">
        <v>0</v>
      </c>
      <c r="G91" s="34"/>
      <c r="H91" s="34"/>
      <c r="I91" s="34"/>
      <c r="J91" s="34"/>
      <c r="K91" s="34"/>
      <c r="L91" s="34"/>
      <c r="M91" s="34"/>
      <c r="N91" s="34"/>
    </row>
    <row r="92" spans="1:14" ht="18" customHeight="1">
      <c r="A92" s="25">
        <v>12</v>
      </c>
      <c r="B92" s="26" t="s">
        <v>127</v>
      </c>
      <c r="C92" s="30">
        <v>322</v>
      </c>
      <c r="D92" s="28"/>
      <c r="E92" s="31">
        <v>15511815498.32</v>
      </c>
      <c r="F92" s="31">
        <v>34827628598</v>
      </c>
      <c r="G92" s="34"/>
      <c r="H92" s="34"/>
      <c r="I92" s="34"/>
      <c r="J92" s="34"/>
      <c r="K92" s="34"/>
      <c r="L92" s="34"/>
      <c r="M92" s="34"/>
      <c r="N92" s="34"/>
    </row>
    <row r="93" spans="1:14" ht="18" hidden="1" customHeight="1">
      <c r="A93" s="25">
        <v>13</v>
      </c>
      <c r="B93" s="26" t="s">
        <v>128</v>
      </c>
      <c r="C93" s="30">
        <v>323</v>
      </c>
      <c r="D93" s="28"/>
      <c r="E93" s="29">
        <v>0</v>
      </c>
      <c r="F93" s="31">
        <v>0</v>
      </c>
      <c r="G93" s="34"/>
      <c r="H93" s="34"/>
      <c r="I93" s="34"/>
      <c r="J93" s="34"/>
      <c r="K93" s="34"/>
      <c r="L93" s="34"/>
      <c r="M93" s="34"/>
      <c r="N93" s="34"/>
    </row>
    <row r="94" spans="1:14" ht="18" hidden="1" customHeight="1">
      <c r="A94" s="25">
        <v>14</v>
      </c>
      <c r="B94" s="26" t="s">
        <v>129</v>
      </c>
      <c r="C94" s="30">
        <v>324</v>
      </c>
      <c r="D94" s="28"/>
      <c r="E94" s="31">
        <v>0</v>
      </c>
      <c r="F94" s="31">
        <v>0</v>
      </c>
      <c r="G94" s="34"/>
      <c r="H94" s="34"/>
      <c r="I94" s="34"/>
      <c r="J94" s="34"/>
      <c r="K94" s="34"/>
      <c r="L94" s="34"/>
      <c r="M94" s="34"/>
      <c r="N94" s="34"/>
    </row>
    <row r="95" spans="1:14" ht="18" customHeight="1">
      <c r="A95" s="23" t="s">
        <v>38</v>
      </c>
      <c r="B95" s="32" t="s">
        <v>130</v>
      </c>
      <c r="C95" s="27">
        <v>330</v>
      </c>
      <c r="D95" s="28"/>
      <c r="E95" s="29">
        <v>395516945455</v>
      </c>
      <c r="F95" s="29">
        <v>328845400000</v>
      </c>
      <c r="G95" s="34"/>
      <c r="H95" s="34"/>
      <c r="I95" s="34"/>
      <c r="J95" s="34"/>
      <c r="K95" s="34"/>
      <c r="L95" s="34"/>
      <c r="M95" s="34"/>
      <c r="N95" s="34"/>
    </row>
    <row r="96" spans="1:14" ht="18" hidden="1" customHeight="1">
      <c r="A96" s="25">
        <v>1</v>
      </c>
      <c r="B96" s="26" t="s">
        <v>131</v>
      </c>
      <c r="C96" s="30">
        <v>331</v>
      </c>
      <c r="D96" s="25"/>
      <c r="E96" s="31">
        <v>0</v>
      </c>
      <c r="F96" s="31">
        <v>0</v>
      </c>
      <c r="G96" s="34"/>
      <c r="H96" s="34"/>
      <c r="I96" s="34"/>
      <c r="J96" s="34"/>
      <c r="K96" s="34"/>
      <c r="L96" s="34"/>
      <c r="M96" s="34"/>
      <c r="N96" s="34"/>
    </row>
    <row r="97" spans="1:14" ht="18" hidden="1" customHeight="1">
      <c r="A97" s="25">
        <v>2</v>
      </c>
      <c r="B97" s="26" t="s">
        <v>132</v>
      </c>
      <c r="C97" s="30">
        <v>332</v>
      </c>
      <c r="D97" s="25"/>
      <c r="E97" s="31">
        <v>0</v>
      </c>
      <c r="F97" s="31">
        <v>0</v>
      </c>
      <c r="G97" s="34"/>
      <c r="H97" s="34"/>
      <c r="I97" s="34"/>
      <c r="J97" s="34"/>
      <c r="K97" s="34"/>
      <c r="L97" s="34"/>
      <c r="M97" s="34"/>
      <c r="N97" s="34"/>
    </row>
    <row r="98" spans="1:14" ht="18" hidden="1" customHeight="1">
      <c r="A98" s="25">
        <v>3</v>
      </c>
      <c r="B98" s="26" t="s">
        <v>133</v>
      </c>
      <c r="C98" s="30">
        <v>333</v>
      </c>
      <c r="D98" s="25"/>
      <c r="E98" s="31">
        <v>0</v>
      </c>
      <c r="F98" s="31">
        <v>0</v>
      </c>
      <c r="G98" s="34"/>
      <c r="H98" s="34"/>
      <c r="I98" s="34"/>
      <c r="J98" s="34"/>
      <c r="K98" s="34"/>
      <c r="L98" s="34"/>
      <c r="M98" s="34"/>
      <c r="N98" s="34"/>
    </row>
    <row r="99" spans="1:14" ht="18" hidden="1" customHeight="1">
      <c r="A99" s="25">
        <v>4</v>
      </c>
      <c r="B99" s="26" t="s">
        <v>134</v>
      </c>
      <c r="C99" s="30">
        <v>334</v>
      </c>
      <c r="D99" s="25"/>
      <c r="E99" s="31">
        <v>0</v>
      </c>
      <c r="F99" s="31">
        <v>0</v>
      </c>
      <c r="G99" s="34"/>
      <c r="H99" s="34"/>
      <c r="I99" s="34"/>
      <c r="J99" s="34"/>
      <c r="K99" s="34"/>
      <c r="L99" s="34"/>
      <c r="M99" s="34"/>
      <c r="N99" s="34"/>
    </row>
    <row r="100" spans="1:14" ht="18" hidden="1" customHeight="1">
      <c r="A100" s="25">
        <v>5</v>
      </c>
      <c r="B100" s="26" t="s">
        <v>135</v>
      </c>
      <c r="C100" s="30">
        <v>335</v>
      </c>
      <c r="D100" s="25"/>
      <c r="E100" s="31">
        <v>0</v>
      </c>
      <c r="F100" s="31">
        <v>0</v>
      </c>
      <c r="G100" s="34"/>
      <c r="H100" s="34"/>
      <c r="I100" s="34"/>
      <c r="J100" s="34"/>
      <c r="K100" s="34"/>
      <c r="L100" s="34"/>
      <c r="M100" s="34"/>
      <c r="N100" s="34"/>
    </row>
    <row r="101" spans="1:14" ht="18" hidden="1" customHeight="1">
      <c r="A101" s="25">
        <v>6</v>
      </c>
      <c r="B101" s="26" t="s">
        <v>136</v>
      </c>
      <c r="C101" s="30">
        <v>336</v>
      </c>
      <c r="D101" s="25"/>
      <c r="E101" s="31">
        <v>0</v>
      </c>
      <c r="F101" s="31">
        <v>0</v>
      </c>
      <c r="G101" s="34"/>
      <c r="H101" s="34"/>
      <c r="I101" s="34"/>
      <c r="J101" s="34"/>
      <c r="K101" s="34"/>
      <c r="L101" s="34"/>
      <c r="M101" s="34"/>
      <c r="N101" s="34"/>
    </row>
    <row r="102" spans="1:14" ht="18" customHeight="1">
      <c r="A102" s="25">
        <v>7</v>
      </c>
      <c r="B102" s="26" t="s">
        <v>137</v>
      </c>
      <c r="C102" s="30">
        <v>337</v>
      </c>
      <c r="D102" s="25"/>
      <c r="E102" s="31">
        <v>0</v>
      </c>
      <c r="F102" s="31">
        <v>0</v>
      </c>
      <c r="G102" s="34"/>
      <c r="H102" s="34"/>
      <c r="I102" s="34"/>
      <c r="J102" s="34"/>
      <c r="K102" s="34"/>
      <c r="L102" s="34"/>
      <c r="M102" s="34"/>
      <c r="N102" s="34"/>
    </row>
    <row r="103" spans="1:14" ht="18" customHeight="1">
      <c r="A103" s="25">
        <v>8</v>
      </c>
      <c r="B103" s="26" t="s">
        <v>138</v>
      </c>
      <c r="C103" s="30">
        <v>338</v>
      </c>
      <c r="D103" s="25" t="s">
        <v>125</v>
      </c>
      <c r="E103" s="31">
        <v>395516945455</v>
      </c>
      <c r="F103" s="31">
        <v>328845400000</v>
      </c>
      <c r="G103" s="34"/>
      <c r="H103" s="34"/>
      <c r="I103" s="34"/>
      <c r="J103" s="34"/>
      <c r="K103" s="34"/>
      <c r="L103" s="34"/>
      <c r="M103" s="34"/>
      <c r="N103" s="34"/>
    </row>
    <row r="104" spans="1:14" ht="18" hidden="1" customHeight="1">
      <c r="A104" s="25">
        <v>9</v>
      </c>
      <c r="B104" s="26" t="s">
        <v>139</v>
      </c>
      <c r="C104" s="30">
        <v>339</v>
      </c>
      <c r="D104" s="25"/>
      <c r="E104" s="29">
        <v>0</v>
      </c>
      <c r="F104" s="31">
        <v>0</v>
      </c>
      <c r="G104" s="34"/>
      <c r="H104" s="34"/>
      <c r="I104" s="34"/>
      <c r="J104" s="34"/>
      <c r="K104" s="34"/>
      <c r="L104" s="34"/>
      <c r="M104" s="34"/>
      <c r="N104" s="34"/>
    </row>
    <row r="105" spans="1:14" ht="18" hidden="1" customHeight="1">
      <c r="A105" s="25">
        <v>10</v>
      </c>
      <c r="B105" s="26" t="s">
        <v>140</v>
      </c>
      <c r="C105" s="30">
        <v>340</v>
      </c>
      <c r="D105" s="25"/>
      <c r="E105" s="31">
        <v>0</v>
      </c>
      <c r="F105" s="31">
        <v>0</v>
      </c>
      <c r="G105" s="34"/>
      <c r="H105" s="34"/>
      <c r="I105" s="34"/>
      <c r="J105" s="34"/>
      <c r="K105" s="34"/>
      <c r="L105" s="34"/>
      <c r="M105" s="34"/>
      <c r="N105" s="34"/>
    </row>
    <row r="106" spans="1:14" ht="18" hidden="1" customHeight="1">
      <c r="A106" s="25">
        <v>11</v>
      </c>
      <c r="B106" s="26" t="s">
        <v>141</v>
      </c>
      <c r="C106" s="30">
        <v>341</v>
      </c>
      <c r="D106" s="25"/>
      <c r="E106" s="31">
        <v>0</v>
      </c>
      <c r="F106" s="31">
        <v>0</v>
      </c>
      <c r="G106" s="34"/>
      <c r="H106" s="34"/>
      <c r="I106" s="34"/>
      <c r="J106" s="34"/>
      <c r="K106" s="34"/>
      <c r="L106" s="34"/>
      <c r="M106" s="34"/>
      <c r="N106" s="34"/>
    </row>
    <row r="107" spans="1:14" ht="18" hidden="1" customHeight="1">
      <c r="A107" s="25">
        <v>12</v>
      </c>
      <c r="B107" s="26" t="s">
        <v>142</v>
      </c>
      <c r="C107" s="30">
        <v>342</v>
      </c>
      <c r="D107" s="25"/>
      <c r="E107" s="31">
        <v>0</v>
      </c>
      <c r="F107" s="31">
        <v>0</v>
      </c>
      <c r="G107" s="34"/>
      <c r="H107" s="34"/>
      <c r="I107" s="34"/>
      <c r="J107" s="34"/>
      <c r="K107" s="34"/>
      <c r="L107" s="34"/>
      <c r="M107" s="34"/>
      <c r="N107" s="34"/>
    </row>
    <row r="108" spans="1:14" ht="18" hidden="1" customHeight="1">
      <c r="A108" s="25">
        <v>13</v>
      </c>
      <c r="B108" s="58" t="s">
        <v>143</v>
      </c>
      <c r="C108" s="30">
        <v>343</v>
      </c>
      <c r="D108" s="25"/>
      <c r="E108" s="31">
        <v>0</v>
      </c>
      <c r="F108" s="31">
        <v>0</v>
      </c>
      <c r="G108" s="34"/>
      <c r="H108" s="34"/>
      <c r="I108" s="34"/>
      <c r="J108" s="34"/>
      <c r="K108" s="34"/>
      <c r="L108" s="34"/>
      <c r="M108" s="34"/>
      <c r="N108" s="34"/>
    </row>
    <row r="109" spans="1:14" ht="18" customHeight="1">
      <c r="A109" s="23" t="s">
        <v>144</v>
      </c>
      <c r="B109" s="32" t="s">
        <v>145</v>
      </c>
      <c r="C109" s="22">
        <v>400</v>
      </c>
      <c r="D109" s="23"/>
      <c r="E109" s="24">
        <v>333516506241.79999</v>
      </c>
      <c r="F109" s="24">
        <v>330768189249</v>
      </c>
      <c r="G109" s="34"/>
      <c r="H109" s="34"/>
      <c r="I109" s="34"/>
      <c r="J109" s="34"/>
      <c r="K109" s="34"/>
      <c r="L109" s="34"/>
      <c r="M109" s="34"/>
      <c r="N109" s="34"/>
    </row>
    <row r="110" spans="1:14" ht="18" customHeight="1">
      <c r="A110" s="23" t="s">
        <v>33</v>
      </c>
      <c r="B110" s="59" t="s">
        <v>146</v>
      </c>
      <c r="C110" s="27">
        <v>410</v>
      </c>
      <c r="D110" s="25" t="s">
        <v>147</v>
      </c>
      <c r="E110" s="29">
        <v>331333378274.79999</v>
      </c>
      <c r="F110" s="29">
        <v>327001367377</v>
      </c>
      <c r="G110" s="34"/>
      <c r="H110" s="34"/>
      <c r="I110" s="34"/>
      <c r="J110" s="34"/>
      <c r="K110" s="34"/>
      <c r="L110" s="34"/>
      <c r="M110" s="34"/>
      <c r="N110" s="34"/>
    </row>
    <row r="111" spans="1:14" ht="18" customHeight="1">
      <c r="A111" s="25">
        <v>1</v>
      </c>
      <c r="B111" s="26" t="s">
        <v>148</v>
      </c>
      <c r="C111" s="30">
        <v>411</v>
      </c>
      <c r="D111" s="25"/>
      <c r="E111" s="31">
        <v>129986940000</v>
      </c>
      <c r="F111" s="31">
        <v>129986940000</v>
      </c>
      <c r="G111" s="34"/>
      <c r="H111" s="34"/>
      <c r="I111" s="34"/>
      <c r="J111" s="34"/>
      <c r="K111" s="34"/>
      <c r="L111" s="34"/>
      <c r="M111" s="34"/>
      <c r="N111" s="34"/>
    </row>
    <row r="112" spans="1:14" ht="18" customHeight="1">
      <c r="A112" s="25"/>
      <c r="B112" s="26" t="s">
        <v>149</v>
      </c>
      <c r="C112" s="30" t="s">
        <v>150</v>
      </c>
      <c r="D112" s="25"/>
      <c r="E112" s="31">
        <v>129986940000</v>
      </c>
      <c r="F112" s="31">
        <v>129986940000</v>
      </c>
      <c r="G112" s="34"/>
      <c r="H112" s="34"/>
      <c r="I112" s="34"/>
      <c r="J112" s="34"/>
      <c r="K112" s="34"/>
      <c r="L112" s="34"/>
      <c r="M112" s="34"/>
      <c r="N112" s="34"/>
    </row>
    <row r="113" spans="1:14" ht="18" customHeight="1">
      <c r="A113" s="25"/>
      <c r="B113" s="26" t="s">
        <v>151</v>
      </c>
      <c r="C113" s="30" t="s">
        <v>152</v>
      </c>
      <c r="D113" s="25"/>
      <c r="E113" s="31"/>
      <c r="F113" s="31"/>
      <c r="G113" s="34"/>
      <c r="H113" s="34"/>
      <c r="I113" s="34"/>
      <c r="J113" s="34"/>
      <c r="K113" s="34"/>
      <c r="L113" s="34"/>
      <c r="M113" s="34"/>
      <c r="N113" s="34"/>
    </row>
    <row r="114" spans="1:14" ht="18" hidden="1" customHeight="1">
      <c r="A114" s="25">
        <v>2</v>
      </c>
      <c r="B114" s="26" t="s">
        <v>153</v>
      </c>
      <c r="C114" s="30">
        <v>412</v>
      </c>
      <c r="D114" s="25"/>
      <c r="E114" s="31">
        <v>0</v>
      </c>
      <c r="F114" s="31">
        <v>0</v>
      </c>
      <c r="G114" s="34"/>
      <c r="H114" s="34"/>
      <c r="I114" s="34"/>
      <c r="J114" s="34"/>
      <c r="K114" s="34"/>
      <c r="L114" s="34"/>
      <c r="M114" s="34"/>
      <c r="N114" s="34"/>
    </row>
    <row r="115" spans="1:14" ht="18" hidden="1" customHeight="1">
      <c r="A115" s="25">
        <v>3</v>
      </c>
      <c r="B115" s="26" t="s">
        <v>154</v>
      </c>
      <c r="C115" s="30">
        <v>413</v>
      </c>
      <c r="D115" s="25"/>
      <c r="E115" s="31">
        <v>0</v>
      </c>
      <c r="F115" s="31">
        <v>0</v>
      </c>
      <c r="G115" s="34"/>
      <c r="H115" s="34"/>
      <c r="I115" s="34"/>
      <c r="J115" s="34"/>
      <c r="K115" s="34"/>
      <c r="L115" s="34"/>
      <c r="M115" s="34"/>
      <c r="N115" s="34"/>
    </row>
    <row r="116" spans="1:14" ht="18" customHeight="1">
      <c r="A116" s="25">
        <v>4</v>
      </c>
      <c r="B116" s="26" t="s">
        <v>155</v>
      </c>
      <c r="C116" s="30">
        <v>414</v>
      </c>
      <c r="D116" s="25"/>
      <c r="E116" s="31">
        <v>156684807746</v>
      </c>
      <c r="F116" s="31">
        <v>149181394292</v>
      </c>
      <c r="G116" s="34"/>
      <c r="H116" s="34"/>
      <c r="I116" s="34"/>
      <c r="J116" s="34"/>
      <c r="K116" s="34"/>
      <c r="L116" s="34"/>
      <c r="M116" s="34"/>
      <c r="N116" s="34"/>
    </row>
    <row r="117" spans="1:14" ht="18" hidden="1" customHeight="1">
      <c r="A117" s="25">
        <v>5</v>
      </c>
      <c r="B117" s="26" t="s">
        <v>156</v>
      </c>
      <c r="C117" s="30">
        <v>415</v>
      </c>
      <c r="D117" s="25"/>
      <c r="E117" s="31">
        <v>0</v>
      </c>
      <c r="F117" s="31">
        <v>0</v>
      </c>
      <c r="G117" s="34"/>
      <c r="H117" s="34"/>
      <c r="I117" s="34"/>
      <c r="J117" s="34"/>
      <c r="K117" s="34"/>
      <c r="L117" s="34"/>
      <c r="M117" s="34"/>
      <c r="N117" s="34"/>
    </row>
    <row r="118" spans="1:14" ht="18" hidden="1" customHeight="1">
      <c r="A118" s="25">
        <v>6</v>
      </c>
      <c r="B118" s="26" t="s">
        <v>157</v>
      </c>
      <c r="C118" s="30">
        <v>416</v>
      </c>
      <c r="D118" s="25"/>
      <c r="E118" s="31">
        <v>0</v>
      </c>
      <c r="F118" s="31">
        <v>0</v>
      </c>
      <c r="G118" s="34"/>
      <c r="H118" s="34"/>
      <c r="I118" s="34"/>
      <c r="J118" s="34"/>
      <c r="K118" s="34"/>
      <c r="L118" s="34"/>
      <c r="M118" s="34"/>
      <c r="N118" s="34"/>
    </row>
    <row r="119" spans="1:14" ht="18" hidden="1" customHeight="1">
      <c r="A119" s="25">
        <v>7</v>
      </c>
      <c r="B119" s="26" t="s">
        <v>158</v>
      </c>
      <c r="C119" s="30">
        <v>417</v>
      </c>
      <c r="D119" s="25"/>
      <c r="E119" s="31">
        <v>0</v>
      </c>
      <c r="F119" s="31">
        <v>0</v>
      </c>
      <c r="G119" s="34"/>
      <c r="H119" s="34"/>
      <c r="I119" s="34"/>
      <c r="J119" s="34"/>
      <c r="K119" s="34"/>
      <c r="L119" s="34"/>
      <c r="M119" s="34"/>
      <c r="N119" s="34"/>
    </row>
    <row r="120" spans="1:14" ht="18" customHeight="1">
      <c r="A120" s="25">
        <v>8</v>
      </c>
      <c r="B120" s="26" t="s">
        <v>159</v>
      </c>
      <c r="C120" s="30">
        <v>418</v>
      </c>
      <c r="D120" s="25" t="s">
        <v>160</v>
      </c>
      <c r="E120" s="31">
        <v>40329619630.800003</v>
      </c>
      <c r="F120" s="31">
        <v>47833033085</v>
      </c>
      <c r="G120" s="34"/>
      <c r="H120" s="34"/>
      <c r="I120" s="34"/>
      <c r="J120" s="34"/>
      <c r="K120" s="34"/>
      <c r="L120" s="34"/>
      <c r="M120" s="34"/>
      <c r="N120" s="34"/>
    </row>
    <row r="121" spans="1:14" ht="18" customHeight="1">
      <c r="A121" s="25">
        <v>9</v>
      </c>
      <c r="B121" s="26" t="s">
        <v>161</v>
      </c>
      <c r="C121" s="30">
        <v>419</v>
      </c>
      <c r="D121" s="25"/>
      <c r="E121" s="31">
        <v>0</v>
      </c>
      <c r="F121" s="31">
        <v>0</v>
      </c>
      <c r="G121" s="34"/>
      <c r="H121" s="34"/>
      <c r="I121" s="34"/>
      <c r="J121" s="34"/>
      <c r="K121" s="34"/>
      <c r="L121" s="34"/>
      <c r="M121" s="34"/>
      <c r="N121" s="34"/>
    </row>
    <row r="122" spans="1:14" ht="18" customHeight="1">
      <c r="A122" s="25">
        <v>10</v>
      </c>
      <c r="B122" s="26" t="s">
        <v>162</v>
      </c>
      <c r="C122" s="30">
        <v>420</v>
      </c>
      <c r="D122" s="25"/>
      <c r="E122" s="31">
        <v>0</v>
      </c>
      <c r="F122" s="31">
        <v>0</v>
      </c>
    </row>
    <row r="123" spans="1:14" ht="18" customHeight="1">
      <c r="A123" s="25">
        <v>11</v>
      </c>
      <c r="B123" s="26" t="s">
        <v>163</v>
      </c>
      <c r="C123" s="30">
        <v>421</v>
      </c>
      <c r="D123" s="25"/>
      <c r="E123" s="31">
        <v>4332010898</v>
      </c>
      <c r="F123" s="31">
        <v>0</v>
      </c>
    </row>
    <row r="124" spans="1:14" ht="18" customHeight="1">
      <c r="A124" s="25"/>
      <c r="B124" s="26" t="s">
        <v>164</v>
      </c>
      <c r="C124" s="30" t="s">
        <v>165</v>
      </c>
      <c r="D124" s="25"/>
      <c r="E124" s="31">
        <v>0</v>
      </c>
      <c r="F124" s="31">
        <v>0</v>
      </c>
    </row>
    <row r="125" spans="1:14" ht="18" customHeight="1">
      <c r="A125" s="25"/>
      <c r="B125" s="26" t="s">
        <v>166</v>
      </c>
      <c r="C125" s="30" t="s">
        <v>167</v>
      </c>
      <c r="D125" s="25"/>
      <c r="E125" s="31">
        <v>4332010898</v>
      </c>
      <c r="F125" s="31">
        <v>0</v>
      </c>
    </row>
    <row r="126" spans="1:14" ht="18" customHeight="1">
      <c r="A126" s="25">
        <v>12</v>
      </c>
      <c r="B126" s="58" t="s">
        <v>168</v>
      </c>
      <c r="C126" s="30">
        <v>422</v>
      </c>
      <c r="D126" s="25"/>
      <c r="E126" s="31">
        <v>0</v>
      </c>
      <c r="F126" s="31">
        <v>0</v>
      </c>
    </row>
    <row r="127" spans="1:14" ht="18" customHeight="1">
      <c r="A127" s="23" t="s">
        <v>38</v>
      </c>
      <c r="B127" s="59" t="s">
        <v>169</v>
      </c>
      <c r="C127" s="27">
        <v>430</v>
      </c>
      <c r="D127" s="28"/>
      <c r="E127" s="24">
        <v>2183127967</v>
      </c>
      <c r="F127" s="24">
        <v>3766821872</v>
      </c>
    </row>
    <row r="128" spans="1:14" ht="18" customHeight="1">
      <c r="A128" s="25">
        <v>1</v>
      </c>
      <c r="B128" s="58" t="s">
        <v>170</v>
      </c>
      <c r="C128" s="60">
        <v>431</v>
      </c>
      <c r="D128" s="33"/>
      <c r="E128" s="31">
        <v>0</v>
      </c>
      <c r="F128" s="31">
        <v>0</v>
      </c>
      <c r="G128" s="61"/>
      <c r="H128" s="61"/>
    </row>
    <row r="129" spans="1:8" ht="18" customHeight="1">
      <c r="A129" s="25">
        <v>2</v>
      </c>
      <c r="B129" s="58" t="s">
        <v>171</v>
      </c>
      <c r="C129" s="30">
        <v>432</v>
      </c>
      <c r="D129" s="25"/>
      <c r="E129" s="31">
        <v>2183127967</v>
      </c>
      <c r="F129" s="31">
        <v>3766821872</v>
      </c>
      <c r="G129" s="61"/>
      <c r="H129" s="61"/>
    </row>
    <row r="130" spans="1:8" ht="9.75" customHeight="1">
      <c r="A130" s="46"/>
      <c r="B130" s="62"/>
      <c r="C130" s="46"/>
      <c r="D130" s="46"/>
      <c r="E130" s="63"/>
      <c r="F130" s="63"/>
      <c r="G130" s="61"/>
      <c r="H130" s="61"/>
    </row>
    <row r="131" spans="1:8" ht="18.75" customHeight="1">
      <c r="A131" s="45"/>
      <c r="B131" s="46" t="s">
        <v>172</v>
      </c>
      <c r="C131" s="46">
        <v>440</v>
      </c>
      <c r="D131" s="45"/>
      <c r="E131" s="47">
        <v>1638554527802.1199</v>
      </c>
      <c r="F131" s="47">
        <v>1320694368288</v>
      </c>
      <c r="G131" s="61"/>
      <c r="H131" s="61"/>
    </row>
    <row r="132" spans="1:8" ht="12" customHeight="1">
      <c r="A132" s="48"/>
      <c r="B132" s="49"/>
      <c r="C132" s="48"/>
      <c r="D132" s="48"/>
      <c r="E132" s="64"/>
      <c r="F132" s="51"/>
      <c r="G132" s="61"/>
      <c r="H132" s="61"/>
    </row>
    <row r="133" spans="1:8" ht="20.25" customHeight="1">
      <c r="A133" s="65"/>
      <c r="B133" s="65"/>
      <c r="C133" s="66" t="s">
        <v>173</v>
      </c>
      <c r="D133" s="366" t="s">
        <v>313</v>
      </c>
      <c r="E133" s="366"/>
      <c r="F133" s="366"/>
      <c r="G133" s="61"/>
      <c r="H133" s="61"/>
    </row>
    <row r="134" spans="1:8" s="71" customFormat="1" ht="29.25" customHeight="1">
      <c r="A134" s="67" t="s">
        <v>174</v>
      </c>
      <c r="B134" s="68" t="s">
        <v>175</v>
      </c>
      <c r="C134" s="67"/>
      <c r="D134" s="67" t="s">
        <v>176</v>
      </c>
      <c r="E134" s="69"/>
      <c r="F134" s="69" t="s">
        <v>177</v>
      </c>
      <c r="G134" s="70"/>
      <c r="H134" s="70"/>
    </row>
    <row r="135" spans="1:8">
      <c r="G135" s="61"/>
      <c r="H135" s="61"/>
    </row>
    <row r="136" spans="1:8">
      <c r="B136" s="5" t="s">
        <v>173</v>
      </c>
      <c r="F136" s="61" t="s">
        <v>173</v>
      </c>
      <c r="G136" s="61"/>
      <c r="H136" s="61"/>
    </row>
    <row r="138" spans="1:8" ht="28.5" customHeight="1">
      <c r="A138" s="72"/>
      <c r="B138" s="73" t="s">
        <v>178</v>
      </c>
      <c r="C138" s="367" t="s">
        <v>179</v>
      </c>
      <c r="D138" s="368"/>
      <c r="E138" s="368"/>
      <c r="F138" s="368"/>
    </row>
    <row r="139" spans="1:8" ht="16.5">
      <c r="A139" s="74"/>
      <c r="B139" s="74"/>
      <c r="C139" s="74"/>
      <c r="D139" s="74"/>
      <c r="E139" s="75"/>
      <c r="F139" s="75"/>
    </row>
    <row r="140" spans="1:8">
      <c r="E140" s="61">
        <v>-0.119873046875</v>
      </c>
    </row>
  </sheetData>
  <mergeCells count="8">
    <mergeCell ref="D133:F133"/>
    <mergeCell ref="C138:F138"/>
    <mergeCell ref="E1:F1"/>
    <mergeCell ref="D2:F2"/>
    <mergeCell ref="D3:F3"/>
    <mergeCell ref="A5:F5"/>
    <mergeCell ref="A6:F6"/>
    <mergeCell ref="A75:F75"/>
  </mergeCells>
  <pageMargins left="0.57999999999999996" right="0.11" top="0.23" bottom="0.15" header="0.3" footer="0.2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G349"/>
  <sheetViews>
    <sheetView zoomScale="75" zoomScaleNormal="100" workbookViewId="0"/>
  </sheetViews>
  <sheetFormatPr defaultRowHeight="18" customHeight="1"/>
  <cols>
    <col min="1" max="1" width="42.125" style="1" customWidth="1"/>
    <col min="2" max="2" width="7" style="1" customWidth="1"/>
    <col min="3" max="3" width="8.375" style="1" customWidth="1"/>
    <col min="4" max="4" width="14.125" style="1" customWidth="1"/>
    <col min="5" max="5" width="14.75" style="1" customWidth="1"/>
    <col min="6" max="6" width="15.5" style="1" customWidth="1"/>
    <col min="7" max="7" width="14.125" style="1" customWidth="1"/>
    <col min="8" max="16384" width="9" style="1"/>
  </cols>
  <sheetData>
    <row r="1" spans="1:7" ht="22.5" customHeight="1">
      <c r="A1" s="204" t="s">
        <v>344</v>
      </c>
      <c r="B1" s="204"/>
      <c r="C1" s="205"/>
      <c r="D1" s="205"/>
      <c r="E1" s="206"/>
      <c r="F1" s="207"/>
      <c r="G1" s="208" t="s">
        <v>0</v>
      </c>
    </row>
    <row r="2" spans="1:7" ht="18.75">
      <c r="A2" s="209" t="s">
        <v>184</v>
      </c>
      <c r="B2" s="209"/>
      <c r="C2" s="205"/>
      <c r="D2" s="205"/>
      <c r="E2" s="205"/>
      <c r="F2" s="210"/>
      <c r="G2" s="210"/>
    </row>
    <row r="3" spans="1:7" ht="12.75" customHeight="1">
      <c r="A3" s="205"/>
      <c r="B3" s="205"/>
      <c r="C3" s="205"/>
      <c r="D3" s="205"/>
      <c r="E3" s="205"/>
      <c r="F3" s="210"/>
      <c r="G3" s="210"/>
    </row>
    <row r="4" spans="1:7" ht="32.25" customHeight="1">
      <c r="A4" s="376" t="s">
        <v>345</v>
      </c>
      <c r="B4" s="376"/>
      <c r="C4" s="376"/>
      <c r="D4" s="376"/>
      <c r="E4" s="376"/>
      <c r="F4" s="376"/>
      <c r="G4" s="376"/>
    </row>
    <row r="5" spans="1:7" ht="24.75" customHeight="1">
      <c r="A5" s="377" t="s">
        <v>346</v>
      </c>
      <c r="B5" s="377"/>
      <c r="C5" s="377"/>
      <c r="D5" s="377"/>
      <c r="E5" s="377"/>
      <c r="F5" s="377"/>
      <c r="G5" s="377"/>
    </row>
    <row r="6" spans="1:7" ht="21" customHeight="1">
      <c r="A6" s="208"/>
      <c r="B6" s="208"/>
      <c r="C6" s="208"/>
      <c r="D6" s="211" t="s">
        <v>319</v>
      </c>
      <c r="E6" s="208"/>
      <c r="F6" s="212"/>
      <c r="G6" s="212"/>
    </row>
    <row r="7" spans="1:7" ht="39" customHeight="1">
      <c r="A7" s="378" t="s">
        <v>320</v>
      </c>
      <c r="B7" s="378" t="s">
        <v>180</v>
      </c>
      <c r="C7" s="380" t="s">
        <v>1</v>
      </c>
      <c r="D7" s="382" t="s">
        <v>2</v>
      </c>
      <c r="E7" s="383"/>
      <c r="F7" s="374" t="s">
        <v>321</v>
      </c>
      <c r="G7" s="375"/>
    </row>
    <row r="8" spans="1:7" ht="23.25" customHeight="1">
      <c r="A8" s="379"/>
      <c r="B8" s="379"/>
      <c r="C8" s="381"/>
      <c r="D8" s="213" t="s">
        <v>322</v>
      </c>
      <c r="E8" s="213" t="s">
        <v>323</v>
      </c>
      <c r="F8" s="213" t="s">
        <v>322</v>
      </c>
      <c r="G8" s="213" t="s">
        <v>323</v>
      </c>
    </row>
    <row r="9" spans="1:7" ht="19.5" customHeight="1">
      <c r="A9" s="214">
        <v>1</v>
      </c>
      <c r="B9" s="215">
        <v>2</v>
      </c>
      <c r="C9" s="215">
        <v>3</v>
      </c>
      <c r="D9" s="215">
        <v>4</v>
      </c>
      <c r="E9" s="215">
        <v>5</v>
      </c>
      <c r="F9" s="215">
        <v>6</v>
      </c>
      <c r="G9" s="215">
        <v>7</v>
      </c>
    </row>
    <row r="10" spans="1:7" ht="30.75" customHeight="1">
      <c r="A10" s="216" t="s">
        <v>324</v>
      </c>
      <c r="B10" s="217">
        <v>1</v>
      </c>
      <c r="C10" s="218" t="s">
        <v>4</v>
      </c>
      <c r="D10" s="219">
        <v>735737504093</v>
      </c>
      <c r="E10" s="219">
        <v>1285742751569</v>
      </c>
      <c r="F10" s="219">
        <v>1643512656860</v>
      </c>
      <c r="G10" s="219">
        <v>2458426010312</v>
      </c>
    </row>
    <row r="11" spans="1:7" ht="30.75" customHeight="1">
      <c r="A11" s="216" t="s">
        <v>325</v>
      </c>
      <c r="B11" s="217">
        <v>2</v>
      </c>
      <c r="C11" s="218"/>
      <c r="D11" s="220"/>
      <c r="E11" s="220"/>
      <c r="F11" s="219"/>
      <c r="G11" s="219">
        <v>0</v>
      </c>
    </row>
    <row r="12" spans="1:7" ht="30.75" customHeight="1">
      <c r="A12" s="221" t="s">
        <v>326</v>
      </c>
      <c r="B12" s="217">
        <v>10</v>
      </c>
      <c r="C12" s="218"/>
      <c r="D12" s="222">
        <v>735737504093</v>
      </c>
      <c r="E12" s="222">
        <v>1285742751569</v>
      </c>
      <c r="F12" s="219">
        <v>1643512656860</v>
      </c>
      <c r="G12" s="219">
        <v>2458426010312</v>
      </c>
    </row>
    <row r="13" spans="1:7" ht="30.75" customHeight="1">
      <c r="A13" s="216" t="s">
        <v>6</v>
      </c>
      <c r="B13" s="223"/>
      <c r="C13" s="218"/>
      <c r="D13" s="220"/>
      <c r="E13" s="220"/>
      <c r="F13" s="219"/>
      <c r="G13" s="219"/>
    </row>
    <row r="14" spans="1:7" ht="30.75" customHeight="1">
      <c r="A14" s="216" t="s">
        <v>327</v>
      </c>
      <c r="B14" s="217">
        <v>11</v>
      </c>
      <c r="C14" s="218" t="s">
        <v>7</v>
      </c>
      <c r="D14" s="220">
        <v>668230111967</v>
      </c>
      <c r="E14" s="220">
        <v>1226588386481</v>
      </c>
      <c r="F14" s="219">
        <v>1514369845972</v>
      </c>
      <c r="G14" s="219">
        <v>2324767447561</v>
      </c>
    </row>
    <row r="15" spans="1:7" ht="30.75" customHeight="1">
      <c r="A15" s="221" t="s">
        <v>328</v>
      </c>
      <c r="B15" s="217"/>
      <c r="C15" s="218"/>
      <c r="D15" s="222"/>
      <c r="E15" s="222"/>
      <c r="F15" s="222"/>
      <c r="G15" s="222"/>
    </row>
    <row r="16" spans="1:7" ht="30.75" customHeight="1">
      <c r="A16" s="221" t="s">
        <v>8</v>
      </c>
      <c r="B16" s="223">
        <v>20</v>
      </c>
      <c r="C16" s="218"/>
      <c r="D16" s="220">
        <v>67507392126</v>
      </c>
      <c r="E16" s="220">
        <v>59154365088</v>
      </c>
      <c r="F16" s="220">
        <v>129142810888</v>
      </c>
      <c r="G16" s="220">
        <v>133658562751</v>
      </c>
    </row>
    <row r="17" spans="1:7" ht="30.75" customHeight="1">
      <c r="A17" s="221" t="s">
        <v>329</v>
      </c>
      <c r="B17" s="217">
        <v>21</v>
      </c>
      <c r="C17" s="218" t="s">
        <v>9</v>
      </c>
      <c r="D17" s="220">
        <v>21465470</v>
      </c>
      <c r="E17" s="220">
        <v>127762690</v>
      </c>
      <c r="F17" s="220">
        <v>33274957</v>
      </c>
      <c r="G17" s="220">
        <v>208664428</v>
      </c>
    </row>
    <row r="18" spans="1:7" ht="30.75" customHeight="1">
      <c r="A18" s="221" t="s">
        <v>330</v>
      </c>
      <c r="B18" s="217">
        <v>22</v>
      </c>
      <c r="C18" s="218" t="s">
        <v>10</v>
      </c>
      <c r="D18" s="220">
        <v>11927373104</v>
      </c>
      <c r="E18" s="220">
        <v>8818715211</v>
      </c>
      <c r="F18" s="220">
        <v>22529160755</v>
      </c>
      <c r="G18" s="220">
        <v>16498558415</v>
      </c>
    </row>
    <row r="19" spans="1:7" ht="30.75" customHeight="1">
      <c r="A19" s="224" t="s">
        <v>331</v>
      </c>
      <c r="B19" s="223">
        <v>23</v>
      </c>
      <c r="C19" s="218"/>
      <c r="D19" s="225">
        <v>11927373104</v>
      </c>
      <c r="E19" s="225">
        <v>8818715211</v>
      </c>
      <c r="F19" s="225">
        <v>22529160755</v>
      </c>
      <c r="G19" s="225">
        <v>16498558415</v>
      </c>
    </row>
    <row r="20" spans="1:7" ht="30.75" customHeight="1">
      <c r="A20" s="221" t="s">
        <v>332</v>
      </c>
      <c r="B20" s="217">
        <v>25</v>
      </c>
      <c r="C20" s="218" t="s">
        <v>11</v>
      </c>
      <c r="D20" s="220">
        <v>418908386</v>
      </c>
      <c r="E20" s="220">
        <v>1115052008</v>
      </c>
      <c r="F20" s="220">
        <v>961543221</v>
      </c>
      <c r="G20" s="220">
        <v>1952168583</v>
      </c>
    </row>
    <row r="21" spans="1:7" ht="30.75" customHeight="1">
      <c r="A21" s="221" t="s">
        <v>333</v>
      </c>
      <c r="B21" s="217">
        <v>26</v>
      </c>
      <c r="C21" s="218" t="s">
        <v>11</v>
      </c>
      <c r="D21" s="220">
        <v>56103620593</v>
      </c>
      <c r="E21" s="220">
        <v>46644760041</v>
      </c>
      <c r="F21" s="220">
        <v>107454308724</v>
      </c>
      <c r="G21" s="220">
        <v>111402653362</v>
      </c>
    </row>
    <row r="22" spans="1:7" ht="30.75" customHeight="1">
      <c r="A22" s="221" t="s">
        <v>334</v>
      </c>
      <c r="B22" s="217"/>
      <c r="C22" s="218"/>
      <c r="D22" s="222"/>
      <c r="E22" s="222"/>
      <c r="F22" s="222"/>
      <c r="G22" s="222"/>
    </row>
    <row r="23" spans="1:7" ht="30.75" customHeight="1">
      <c r="A23" s="221" t="s">
        <v>12</v>
      </c>
      <c r="B23" s="217">
        <v>30</v>
      </c>
      <c r="C23" s="218"/>
      <c r="D23" s="219">
        <v>-921044487</v>
      </c>
      <c r="E23" s="219">
        <v>2703600518</v>
      </c>
      <c r="F23" s="219">
        <v>-1768926855</v>
      </c>
      <c r="G23" s="219">
        <v>4013846819</v>
      </c>
    </row>
    <row r="24" spans="1:7" ht="30.75" customHeight="1">
      <c r="A24" s="221" t="s">
        <v>335</v>
      </c>
      <c r="B24" s="217">
        <v>31</v>
      </c>
      <c r="C24" s="218" t="s">
        <v>13</v>
      </c>
      <c r="D24" s="226">
        <v>3804926033</v>
      </c>
      <c r="E24" s="226">
        <v>4145700678</v>
      </c>
      <c r="F24" s="220">
        <v>10388192780</v>
      </c>
      <c r="G24" s="220">
        <v>8885154868</v>
      </c>
    </row>
    <row r="25" spans="1:7" ht="30.75" customHeight="1">
      <c r="A25" s="221" t="s">
        <v>336</v>
      </c>
      <c r="B25" s="217">
        <v>32</v>
      </c>
      <c r="C25" s="218" t="s">
        <v>14</v>
      </c>
      <c r="D25" s="220">
        <v>2329509913</v>
      </c>
      <c r="E25" s="220">
        <v>2232921219</v>
      </c>
      <c r="F25" s="220">
        <v>3204252302</v>
      </c>
      <c r="G25" s="220">
        <v>3712023074</v>
      </c>
    </row>
    <row r="26" spans="1:7" ht="30.75" customHeight="1">
      <c r="A26" s="221" t="s">
        <v>337</v>
      </c>
      <c r="B26" s="217">
        <v>40</v>
      </c>
      <c r="C26" s="218"/>
      <c r="D26" s="222">
        <v>1475416120</v>
      </c>
      <c r="E26" s="222">
        <v>1912779459</v>
      </c>
      <c r="F26" s="222">
        <v>7183940478</v>
      </c>
      <c r="G26" s="222">
        <v>5173131794</v>
      </c>
    </row>
    <row r="27" spans="1:7" ht="30.75" customHeight="1">
      <c r="A27" s="221" t="s">
        <v>338</v>
      </c>
      <c r="B27" s="217">
        <v>50</v>
      </c>
      <c r="C27" s="218"/>
      <c r="D27" s="222">
        <v>554371633</v>
      </c>
      <c r="E27" s="222">
        <v>4616379977</v>
      </c>
      <c r="F27" s="222">
        <v>5415013623</v>
      </c>
      <c r="G27" s="222">
        <v>9186978613</v>
      </c>
    </row>
    <row r="28" spans="1:7" ht="30.75" customHeight="1">
      <c r="A28" s="221" t="s">
        <v>339</v>
      </c>
      <c r="B28" s="217">
        <v>51</v>
      </c>
      <c r="C28" s="218" t="s">
        <v>15</v>
      </c>
      <c r="D28" s="219">
        <v>256693587</v>
      </c>
      <c r="E28" s="219">
        <v>923275996</v>
      </c>
      <c r="F28" s="222">
        <v>1083002725</v>
      </c>
      <c r="G28" s="222">
        <v>1837395723</v>
      </c>
    </row>
    <row r="29" spans="1:7" ht="30.75" customHeight="1">
      <c r="A29" s="221" t="s">
        <v>340</v>
      </c>
      <c r="B29" s="217">
        <v>52</v>
      </c>
      <c r="C29" s="218" t="s">
        <v>16</v>
      </c>
      <c r="D29" s="219"/>
      <c r="E29" s="219"/>
      <c r="F29" s="222">
        <v>0</v>
      </c>
      <c r="G29" s="222">
        <v>0</v>
      </c>
    </row>
    <row r="30" spans="1:7" ht="30.75" customHeight="1">
      <c r="A30" s="221" t="s">
        <v>341</v>
      </c>
      <c r="B30" s="217">
        <v>60</v>
      </c>
      <c r="C30" s="218"/>
      <c r="D30" s="222">
        <v>297678046</v>
      </c>
      <c r="E30" s="222">
        <v>3693103981</v>
      </c>
      <c r="F30" s="222">
        <v>4332010898</v>
      </c>
      <c r="G30" s="222">
        <v>7349582890</v>
      </c>
    </row>
    <row r="31" spans="1:7" ht="30.75" customHeight="1">
      <c r="A31" s="221" t="s">
        <v>342</v>
      </c>
      <c r="B31" s="217">
        <v>70</v>
      </c>
      <c r="C31" s="223"/>
      <c r="D31" s="227">
        <v>22.9</v>
      </c>
      <c r="E31" s="227">
        <v>284.10000000000002</v>
      </c>
      <c r="F31" s="227">
        <v>333.3</v>
      </c>
      <c r="G31" s="228">
        <v>565.4</v>
      </c>
    </row>
    <row r="32" spans="1:7" ht="28.5" customHeight="1">
      <c r="A32" s="229" t="s">
        <v>343</v>
      </c>
      <c r="B32" s="230">
        <v>71</v>
      </c>
      <c r="C32" s="231"/>
      <c r="D32" s="232">
        <v>22.9</v>
      </c>
      <c r="E32" s="232">
        <v>284.10000000000002</v>
      </c>
      <c r="F32" s="233">
        <v>333.3</v>
      </c>
      <c r="G32" s="233">
        <v>565.4</v>
      </c>
    </row>
    <row r="33" spans="1:7" ht="34.5" customHeight="1">
      <c r="A33" s="209"/>
      <c r="B33" s="208"/>
      <c r="C33" s="234" t="s">
        <v>347</v>
      </c>
      <c r="D33" s="234"/>
      <c r="E33" s="234"/>
      <c r="F33" s="234"/>
      <c r="G33" s="234"/>
    </row>
    <row r="34" spans="1:7" ht="25.5" customHeight="1">
      <c r="A34" s="240" t="s">
        <v>348</v>
      </c>
      <c r="B34" s="235" t="s">
        <v>176</v>
      </c>
      <c r="C34" s="235"/>
      <c r="D34" s="235"/>
      <c r="E34" s="235"/>
      <c r="F34" s="235" t="s">
        <v>177</v>
      </c>
      <c r="G34" s="236"/>
    </row>
    <row r="35" spans="1:7" ht="18.75">
      <c r="A35" s="206"/>
      <c r="B35" s="206"/>
      <c r="C35" s="206"/>
      <c r="D35" s="206"/>
      <c r="E35" s="206"/>
      <c r="F35" s="210"/>
      <c r="G35" s="236"/>
    </row>
    <row r="36" spans="1:7" ht="18.75">
      <c r="A36" s="206"/>
      <c r="B36" s="206"/>
      <c r="C36" s="206"/>
      <c r="D36" s="206"/>
      <c r="E36" s="206"/>
      <c r="F36" s="210"/>
      <c r="G36" s="236"/>
    </row>
    <row r="37" spans="1:7" ht="22.5" customHeight="1">
      <c r="A37" s="206"/>
      <c r="B37" s="206"/>
      <c r="C37" s="206"/>
      <c r="D37" s="206"/>
      <c r="E37" s="206"/>
      <c r="F37" s="237"/>
      <c r="G37" s="236"/>
    </row>
    <row r="38" spans="1:7" ht="32.25" customHeight="1">
      <c r="A38" s="239" t="s">
        <v>350</v>
      </c>
      <c r="B38" s="209" t="s">
        <v>349</v>
      </c>
      <c r="C38" s="209"/>
      <c r="D38" s="209"/>
      <c r="E38" s="209"/>
      <c r="F38" s="209" t="s">
        <v>316</v>
      </c>
      <c r="G38" s="209"/>
    </row>
    <row r="39" spans="1:7" ht="27">
      <c r="A39" s="238"/>
      <c r="B39" s="206"/>
      <c r="C39" s="206"/>
      <c r="D39" s="206"/>
      <c r="E39" s="206"/>
      <c r="F39" s="206"/>
      <c r="G39" s="236"/>
    </row>
    <row r="40" spans="1:7" ht="26.25" customHeight="1">
      <c r="A40" s="210"/>
      <c r="B40" s="210"/>
      <c r="C40" s="210"/>
      <c r="D40" s="210"/>
      <c r="E40" s="210"/>
      <c r="F40" s="210"/>
      <c r="G40" s="236"/>
    </row>
    <row r="41" spans="1:7" ht="21.75" customHeight="1">
      <c r="A41" s="210"/>
      <c r="B41" s="210"/>
      <c r="C41" s="210"/>
      <c r="D41" s="210"/>
      <c r="E41" s="210"/>
      <c r="F41" s="210"/>
      <c r="G41" s="236"/>
    </row>
    <row r="42" spans="1:7" ht="18.75">
      <c r="A42" s="210"/>
      <c r="B42" s="210"/>
      <c r="C42" s="210"/>
      <c r="D42" s="210"/>
      <c r="E42" s="210"/>
      <c r="F42" s="210"/>
      <c r="G42" s="236"/>
    </row>
    <row r="43" spans="1:7" ht="18.75">
      <c r="A43" s="210"/>
      <c r="B43" s="210"/>
      <c r="C43" s="210"/>
      <c r="D43" s="210"/>
      <c r="E43" s="210"/>
      <c r="F43" s="210"/>
      <c r="G43" s="236"/>
    </row>
    <row r="44" spans="1:7" ht="13.5" customHeight="1">
      <c r="A44" s="210"/>
      <c r="B44" s="210"/>
      <c r="C44" s="210"/>
      <c r="D44" s="210"/>
      <c r="E44" s="210"/>
      <c r="F44" s="210"/>
      <c r="G44" s="236"/>
    </row>
    <row r="45" spans="1:7" ht="13.5" customHeight="1">
      <c r="A45" s="210"/>
      <c r="B45" s="210"/>
      <c r="C45" s="210"/>
      <c r="D45" s="210"/>
      <c r="E45" s="210"/>
      <c r="F45" s="210"/>
      <c r="G45" s="236"/>
    </row>
    <row r="46" spans="1:7" ht="18.75">
      <c r="A46" s="210"/>
      <c r="B46" s="210"/>
      <c r="C46" s="210"/>
      <c r="D46" s="210"/>
      <c r="E46" s="210"/>
      <c r="F46" s="210"/>
      <c r="G46" s="236"/>
    </row>
    <row r="47" spans="1:7" ht="20.100000000000001" customHeight="1">
      <c r="A47" s="210"/>
      <c r="B47" s="210"/>
      <c r="C47" s="210"/>
      <c r="D47" s="210"/>
      <c r="E47" s="210"/>
      <c r="F47" s="210"/>
      <c r="G47" s="236"/>
    </row>
    <row r="48" spans="1:7" ht="20.100000000000001" customHeight="1">
      <c r="A48" s="210"/>
      <c r="B48" s="210"/>
      <c r="C48" s="210"/>
      <c r="D48" s="210"/>
      <c r="E48" s="210"/>
      <c r="F48" s="210"/>
      <c r="G48" s="236"/>
    </row>
    <row r="49" spans="1:7" ht="23.25" customHeight="1">
      <c r="A49" s="210"/>
      <c r="B49" s="210"/>
      <c r="C49" s="210"/>
      <c r="D49" s="210"/>
      <c r="E49" s="210"/>
      <c r="F49" s="210"/>
      <c r="G49" s="236"/>
    </row>
    <row r="50" spans="1:7" ht="25.5" customHeight="1">
      <c r="A50" s="210"/>
      <c r="B50" s="210"/>
      <c r="C50" s="210"/>
      <c r="D50" s="210"/>
      <c r="E50" s="210"/>
      <c r="F50" s="210"/>
      <c r="G50" s="236"/>
    </row>
    <row r="51" spans="1:7" ht="30.75" customHeight="1">
      <c r="A51" s="210"/>
      <c r="B51" s="210"/>
      <c r="C51" s="210"/>
      <c r="D51" s="210"/>
      <c r="E51" s="210"/>
      <c r="F51" s="210"/>
      <c r="G51" s="236"/>
    </row>
    <row r="52" spans="1:7" ht="18.75">
      <c r="A52" s="210"/>
      <c r="B52" s="210"/>
      <c r="C52" s="210"/>
      <c r="D52" s="210"/>
      <c r="E52" s="210"/>
      <c r="F52" s="210"/>
      <c r="G52" s="236"/>
    </row>
    <row r="53" spans="1:7" ht="22.5" customHeight="1">
      <c r="A53" s="210"/>
      <c r="B53" s="210"/>
      <c r="C53" s="210"/>
      <c r="D53" s="210"/>
      <c r="E53" s="210"/>
      <c r="F53" s="210"/>
      <c r="G53" s="236"/>
    </row>
    <row r="54" spans="1:7" ht="18.75">
      <c r="A54" s="210"/>
      <c r="B54" s="210"/>
      <c r="C54" s="210"/>
      <c r="D54" s="210"/>
      <c r="E54" s="210"/>
      <c r="F54" s="210"/>
      <c r="G54" s="236"/>
    </row>
    <row r="55" spans="1:7" ht="18.75">
      <c r="A55" s="210"/>
      <c r="B55" s="210"/>
      <c r="C55" s="210"/>
      <c r="D55" s="210"/>
      <c r="E55" s="210"/>
      <c r="F55" s="210"/>
      <c r="G55" s="236"/>
    </row>
    <row r="56" spans="1:7" ht="26.25" customHeight="1">
      <c r="A56" s="210"/>
      <c r="B56" s="210"/>
      <c r="C56" s="210"/>
      <c r="D56" s="210"/>
      <c r="E56" s="210"/>
      <c r="F56" s="210"/>
      <c r="G56" s="236"/>
    </row>
    <row r="57" spans="1:7" ht="21.75" customHeight="1">
      <c r="A57" s="210"/>
      <c r="B57" s="210"/>
      <c r="C57" s="210"/>
      <c r="D57" s="210"/>
      <c r="E57" s="210"/>
      <c r="F57" s="210"/>
      <c r="G57" s="236"/>
    </row>
    <row r="58" spans="1:7" ht="18.75">
      <c r="A58" s="210"/>
      <c r="B58" s="210"/>
      <c r="C58" s="210"/>
      <c r="D58" s="210"/>
      <c r="E58" s="210"/>
      <c r="F58" s="210"/>
      <c r="G58" s="236"/>
    </row>
    <row r="59" spans="1:7" ht="18.75">
      <c r="A59" s="210"/>
      <c r="B59" s="210"/>
      <c r="C59" s="210"/>
      <c r="D59" s="210"/>
      <c r="E59" s="210"/>
      <c r="F59" s="210"/>
      <c r="G59" s="236"/>
    </row>
    <row r="60" spans="1:7" ht="13.5" customHeight="1">
      <c r="A60" s="210"/>
      <c r="B60" s="210"/>
      <c r="C60" s="210"/>
      <c r="D60" s="210"/>
      <c r="E60" s="210"/>
      <c r="F60" s="210"/>
      <c r="G60" s="236"/>
    </row>
    <row r="61" spans="1:7" ht="13.5" customHeight="1">
      <c r="A61" s="210"/>
      <c r="B61" s="210"/>
      <c r="C61" s="210"/>
      <c r="D61" s="210"/>
      <c r="E61" s="210"/>
      <c r="F61" s="210"/>
      <c r="G61" s="236"/>
    </row>
    <row r="62" spans="1:7" ht="18.75">
      <c r="A62" s="210"/>
      <c r="B62" s="210"/>
      <c r="C62" s="210"/>
      <c r="D62" s="210"/>
      <c r="E62" s="210"/>
      <c r="F62" s="210"/>
      <c r="G62" s="236"/>
    </row>
    <row r="63" spans="1:7" ht="25.5" customHeight="1">
      <c r="A63" s="210"/>
      <c r="B63" s="210"/>
      <c r="C63" s="210"/>
      <c r="D63" s="210"/>
      <c r="E63" s="210"/>
      <c r="F63" s="210"/>
      <c r="G63" s="236"/>
    </row>
    <row r="64" spans="1:7" ht="20.100000000000001" customHeight="1">
      <c r="A64" s="210"/>
      <c r="B64" s="210"/>
      <c r="C64" s="210"/>
      <c r="D64" s="210"/>
      <c r="E64" s="210"/>
      <c r="F64" s="210"/>
      <c r="G64" s="236"/>
    </row>
    <row r="65" spans="1:7" ht="20.100000000000001" customHeight="1">
      <c r="A65" s="210"/>
      <c r="B65" s="210"/>
      <c r="C65" s="210"/>
      <c r="D65" s="210"/>
      <c r="E65" s="210"/>
      <c r="F65" s="210"/>
      <c r="G65" s="236"/>
    </row>
    <row r="66" spans="1:7" ht="20.100000000000001" customHeight="1">
      <c r="A66" s="210"/>
      <c r="B66" s="210"/>
      <c r="C66" s="210"/>
      <c r="D66" s="210"/>
      <c r="E66" s="210"/>
      <c r="F66" s="210"/>
      <c r="G66" s="236"/>
    </row>
    <row r="67" spans="1:7" ht="20.100000000000001" customHeight="1">
      <c r="A67" s="210"/>
      <c r="B67" s="210"/>
      <c r="C67" s="210"/>
      <c r="D67" s="210"/>
      <c r="E67" s="210"/>
      <c r="F67" s="210"/>
      <c r="G67" s="236"/>
    </row>
    <row r="68" spans="1:7" ht="20.100000000000001" customHeight="1">
      <c r="A68" s="210"/>
      <c r="B68" s="210"/>
      <c r="C68" s="210"/>
      <c r="D68" s="210"/>
      <c r="E68" s="210"/>
      <c r="F68" s="210"/>
      <c r="G68" s="236"/>
    </row>
    <row r="69" spans="1:7" ht="20.100000000000001" customHeight="1">
      <c r="A69" s="210"/>
      <c r="B69" s="210"/>
      <c r="C69" s="210"/>
      <c r="D69" s="210"/>
      <c r="E69" s="210"/>
      <c r="F69" s="210"/>
      <c r="G69" s="236"/>
    </row>
    <row r="70" spans="1:7" ht="20.100000000000001" customHeight="1">
      <c r="A70" s="210"/>
      <c r="B70" s="210"/>
      <c r="C70" s="210"/>
      <c r="D70" s="210"/>
      <c r="E70" s="210"/>
      <c r="F70" s="210"/>
      <c r="G70" s="236"/>
    </row>
    <row r="71" spans="1:7" ht="20.100000000000001" customHeight="1">
      <c r="A71" s="210"/>
      <c r="B71" s="210"/>
      <c r="C71" s="210"/>
      <c r="D71" s="210"/>
      <c r="E71" s="210"/>
      <c r="F71" s="210"/>
      <c r="G71" s="236"/>
    </row>
    <row r="72" spans="1:7" ht="20.100000000000001" customHeight="1">
      <c r="A72" s="210"/>
      <c r="B72" s="210"/>
      <c r="C72" s="210"/>
      <c r="D72" s="210"/>
      <c r="E72" s="210"/>
      <c r="F72" s="210"/>
      <c r="G72" s="236"/>
    </row>
    <row r="73" spans="1:7" ht="20.100000000000001" customHeight="1">
      <c r="A73" s="210"/>
      <c r="B73" s="210"/>
      <c r="C73" s="210"/>
      <c r="D73" s="210"/>
      <c r="E73" s="210"/>
      <c r="F73" s="210"/>
      <c r="G73" s="236"/>
    </row>
    <row r="74" spans="1:7" ht="20.100000000000001" customHeight="1">
      <c r="A74" s="210"/>
      <c r="B74" s="210"/>
      <c r="C74" s="210"/>
      <c r="D74" s="210"/>
      <c r="E74" s="210"/>
      <c r="F74" s="210"/>
      <c r="G74" s="236"/>
    </row>
    <row r="75" spans="1:7" ht="20.100000000000001" customHeight="1">
      <c r="A75" s="210"/>
      <c r="B75" s="210"/>
      <c r="C75" s="210"/>
      <c r="D75" s="210"/>
      <c r="E75" s="210"/>
      <c r="F75" s="210"/>
      <c r="G75" s="236"/>
    </row>
    <row r="76" spans="1:7" ht="32.25" customHeight="1">
      <c r="A76" s="210"/>
      <c r="B76" s="210"/>
      <c r="C76" s="210"/>
      <c r="D76" s="210"/>
      <c r="E76" s="210"/>
      <c r="F76" s="210"/>
      <c r="G76" s="236"/>
    </row>
    <row r="77" spans="1:7" ht="20.100000000000001" customHeight="1">
      <c r="A77" s="210"/>
      <c r="B77" s="210"/>
      <c r="C77" s="210"/>
      <c r="D77" s="210"/>
      <c r="E77" s="210"/>
      <c r="F77" s="210"/>
      <c r="G77" s="236"/>
    </row>
    <row r="78" spans="1:7" ht="20.100000000000001" customHeight="1">
      <c r="A78" s="210"/>
      <c r="B78" s="210"/>
      <c r="C78" s="210"/>
      <c r="D78" s="210"/>
      <c r="E78" s="210"/>
      <c r="F78" s="210"/>
      <c r="G78" s="236"/>
    </row>
    <row r="79" spans="1:7" ht="20.100000000000001" customHeight="1">
      <c r="A79" s="210"/>
      <c r="B79" s="210"/>
      <c r="C79" s="210"/>
      <c r="D79" s="210"/>
      <c r="E79" s="210"/>
      <c r="F79" s="210"/>
      <c r="G79" s="236"/>
    </row>
    <row r="80" spans="1:7" ht="24.75" customHeight="1">
      <c r="A80" s="210"/>
      <c r="B80" s="210"/>
      <c r="C80" s="210"/>
      <c r="D80" s="210"/>
      <c r="E80" s="210"/>
      <c r="F80" s="210"/>
      <c r="G80" s="236"/>
    </row>
    <row r="81" spans="1:7" ht="20.100000000000001" customHeight="1">
      <c r="A81" s="210"/>
      <c r="B81" s="210"/>
      <c r="C81" s="210"/>
      <c r="D81" s="210"/>
      <c r="E81" s="210"/>
      <c r="F81" s="210"/>
      <c r="G81" s="236"/>
    </row>
    <row r="82" spans="1:7" ht="20.100000000000001" customHeight="1">
      <c r="A82" s="210"/>
      <c r="B82" s="210"/>
      <c r="C82" s="210"/>
      <c r="D82" s="210"/>
      <c r="E82" s="210"/>
      <c r="F82" s="210"/>
      <c r="G82" s="236"/>
    </row>
    <row r="83" spans="1:7" ht="20.100000000000001" customHeight="1">
      <c r="A83" s="210"/>
      <c r="B83" s="210"/>
      <c r="C83" s="210"/>
      <c r="D83" s="210"/>
      <c r="E83" s="210"/>
      <c r="F83" s="210"/>
      <c r="G83" s="236"/>
    </row>
    <row r="84" spans="1:7" ht="24.75" customHeight="1">
      <c r="A84" s="210"/>
      <c r="B84" s="210"/>
      <c r="C84" s="210"/>
      <c r="D84" s="210"/>
      <c r="E84" s="210"/>
      <c r="F84" s="210"/>
      <c r="G84" s="236"/>
    </row>
    <row r="85" spans="1:7" ht="24.75" customHeight="1">
      <c r="A85" s="210"/>
      <c r="B85" s="210"/>
      <c r="C85" s="210"/>
      <c r="D85" s="210"/>
      <c r="E85" s="210"/>
      <c r="F85" s="210"/>
      <c r="G85" s="236"/>
    </row>
    <row r="86" spans="1:7" ht="23.25" customHeight="1">
      <c r="A86" s="210"/>
      <c r="B86" s="210"/>
      <c r="C86" s="210"/>
      <c r="D86" s="210"/>
      <c r="E86" s="210"/>
      <c r="F86" s="210"/>
      <c r="G86" s="236"/>
    </row>
    <row r="87" spans="1:7" ht="25.5" customHeight="1">
      <c r="A87" s="210"/>
      <c r="B87" s="210"/>
      <c r="C87" s="210"/>
      <c r="D87" s="210"/>
      <c r="E87" s="210"/>
      <c r="F87" s="210"/>
      <c r="G87" s="236"/>
    </row>
    <row r="88" spans="1:7" ht="20.100000000000001" customHeight="1">
      <c r="A88" s="210"/>
      <c r="B88" s="210"/>
      <c r="C88" s="210"/>
      <c r="D88" s="210"/>
      <c r="E88" s="210"/>
      <c r="F88" s="210"/>
      <c r="G88" s="236"/>
    </row>
    <row r="89" spans="1:7" ht="18.75">
      <c r="A89" s="210"/>
      <c r="B89" s="210"/>
      <c r="C89" s="210"/>
      <c r="D89" s="210"/>
      <c r="E89" s="210"/>
      <c r="F89" s="210"/>
      <c r="G89" s="236"/>
    </row>
    <row r="90" spans="1:7" ht="22.5" customHeight="1">
      <c r="A90" s="210"/>
      <c r="B90" s="210"/>
      <c r="C90" s="210"/>
      <c r="D90" s="210"/>
      <c r="E90" s="210"/>
      <c r="F90" s="210"/>
      <c r="G90" s="236"/>
    </row>
    <row r="91" spans="1:7" ht="18.75">
      <c r="A91" s="210"/>
      <c r="B91" s="210"/>
      <c r="C91" s="210"/>
      <c r="D91" s="210"/>
      <c r="E91" s="210"/>
      <c r="F91" s="210"/>
      <c r="G91" s="236"/>
    </row>
    <row r="92" spans="1:7" ht="18.75">
      <c r="A92" s="210"/>
      <c r="B92" s="210"/>
      <c r="C92" s="210"/>
      <c r="D92" s="210"/>
      <c r="E92" s="210"/>
      <c r="F92" s="210"/>
      <c r="G92" s="236"/>
    </row>
    <row r="93" spans="1:7" ht="26.25" customHeight="1">
      <c r="A93" s="210"/>
      <c r="B93" s="210"/>
      <c r="C93" s="210"/>
      <c r="D93" s="210"/>
      <c r="E93" s="210"/>
      <c r="F93" s="210"/>
      <c r="G93" s="210"/>
    </row>
    <row r="94" spans="1:7" ht="21.75" customHeight="1">
      <c r="A94" s="210"/>
      <c r="B94" s="210"/>
      <c r="C94" s="210"/>
      <c r="D94" s="210"/>
      <c r="E94" s="210"/>
      <c r="F94" s="210"/>
      <c r="G94" s="210"/>
    </row>
    <row r="95" spans="1:7" ht="18.75">
      <c r="A95" s="210"/>
      <c r="B95" s="210"/>
      <c r="C95" s="210"/>
      <c r="D95" s="210"/>
      <c r="E95" s="210"/>
      <c r="F95" s="210"/>
      <c r="G95" s="210"/>
    </row>
    <row r="96" spans="1:7" ht="18.75">
      <c r="A96" s="210"/>
      <c r="B96" s="210"/>
      <c r="C96" s="210"/>
      <c r="D96" s="210"/>
      <c r="E96" s="210"/>
      <c r="F96" s="210"/>
      <c r="G96" s="210"/>
    </row>
    <row r="97" spans="1:7" ht="13.5" customHeight="1">
      <c r="A97" s="210"/>
      <c r="B97" s="210"/>
      <c r="C97" s="210"/>
      <c r="D97" s="210"/>
      <c r="E97" s="210"/>
      <c r="F97" s="210"/>
      <c r="G97" s="210"/>
    </row>
    <row r="98" spans="1:7" ht="13.5" customHeight="1">
      <c r="A98" s="210"/>
      <c r="B98" s="210"/>
      <c r="C98" s="210"/>
      <c r="D98" s="210"/>
      <c r="E98" s="210"/>
      <c r="F98" s="210"/>
      <c r="G98" s="210"/>
    </row>
    <row r="99" spans="1:7" ht="18.75">
      <c r="A99" s="210"/>
      <c r="B99" s="210"/>
      <c r="C99" s="210"/>
      <c r="D99" s="210"/>
      <c r="E99" s="210"/>
      <c r="F99" s="210"/>
      <c r="G99" s="210"/>
    </row>
    <row r="100" spans="1:7" ht="25.5" customHeight="1">
      <c r="A100" s="210"/>
      <c r="B100" s="210"/>
      <c r="C100" s="210"/>
      <c r="D100" s="210"/>
      <c r="E100" s="210"/>
      <c r="F100" s="210"/>
      <c r="G100" s="210"/>
    </row>
    <row r="101" spans="1:7" ht="20.100000000000001" customHeight="1">
      <c r="A101" s="210"/>
      <c r="B101" s="210"/>
      <c r="C101" s="210"/>
      <c r="D101" s="210"/>
      <c r="E101" s="210"/>
      <c r="F101" s="210"/>
      <c r="G101" s="210"/>
    </row>
    <row r="102" spans="1:7" ht="20.100000000000001" customHeight="1">
      <c r="A102" s="210"/>
      <c r="B102" s="210"/>
      <c r="C102" s="210"/>
      <c r="D102" s="210"/>
      <c r="E102" s="210"/>
      <c r="F102" s="210"/>
      <c r="G102" s="210"/>
    </row>
    <row r="103" spans="1:7" ht="20.100000000000001" customHeight="1">
      <c r="A103" s="210"/>
      <c r="B103" s="210"/>
      <c r="C103" s="210"/>
      <c r="D103" s="210"/>
      <c r="E103" s="210"/>
      <c r="F103" s="210"/>
      <c r="G103" s="210"/>
    </row>
    <row r="104" spans="1:7" ht="20.100000000000001" customHeight="1">
      <c r="A104" s="210"/>
      <c r="B104" s="210"/>
      <c r="C104" s="210"/>
      <c r="D104" s="210"/>
      <c r="E104" s="210"/>
      <c r="F104" s="210"/>
      <c r="G104" s="210"/>
    </row>
    <row r="105" spans="1:7" ht="20.100000000000001" customHeight="1">
      <c r="A105" s="210"/>
      <c r="B105" s="210"/>
      <c r="C105" s="210"/>
      <c r="D105" s="210"/>
      <c r="E105" s="210"/>
      <c r="F105" s="210"/>
      <c r="G105" s="210"/>
    </row>
    <row r="106" spans="1:7" ht="20.100000000000001" customHeight="1">
      <c r="A106" s="210"/>
      <c r="B106" s="210"/>
      <c r="C106" s="210"/>
      <c r="D106" s="210"/>
      <c r="E106" s="210"/>
      <c r="F106" s="210"/>
      <c r="G106" s="210"/>
    </row>
    <row r="107" spans="1:7" ht="20.100000000000001" customHeight="1">
      <c r="A107" s="210"/>
      <c r="B107" s="210"/>
      <c r="C107" s="210"/>
      <c r="D107" s="210"/>
      <c r="E107" s="210"/>
      <c r="F107" s="210"/>
      <c r="G107" s="210"/>
    </row>
    <row r="108" spans="1:7" ht="20.100000000000001" customHeight="1">
      <c r="A108" s="210"/>
      <c r="B108" s="210"/>
      <c r="C108" s="210"/>
      <c r="D108" s="210"/>
      <c r="E108" s="210"/>
      <c r="F108" s="210"/>
      <c r="G108" s="210"/>
    </row>
    <row r="109" spans="1:7" ht="20.100000000000001" customHeight="1">
      <c r="A109" s="210"/>
      <c r="B109" s="210"/>
      <c r="C109" s="210"/>
      <c r="D109" s="210"/>
      <c r="E109" s="210"/>
      <c r="F109" s="210"/>
      <c r="G109" s="210"/>
    </row>
    <row r="110" spans="1:7" ht="20.100000000000001" customHeight="1">
      <c r="A110" s="210"/>
      <c r="B110" s="210"/>
      <c r="C110" s="210"/>
      <c r="D110" s="210"/>
      <c r="E110" s="210"/>
      <c r="F110" s="210"/>
      <c r="G110" s="210"/>
    </row>
    <row r="111" spans="1:7" ht="20.100000000000001" customHeight="1">
      <c r="A111" s="210"/>
      <c r="B111" s="210"/>
      <c r="C111" s="210"/>
      <c r="D111" s="210"/>
      <c r="E111" s="210"/>
      <c r="F111" s="210"/>
      <c r="G111" s="210"/>
    </row>
    <row r="112" spans="1:7" ht="20.100000000000001" customHeight="1">
      <c r="A112" s="210"/>
      <c r="B112" s="210"/>
      <c r="C112" s="210"/>
      <c r="D112" s="210"/>
      <c r="E112" s="210"/>
      <c r="F112" s="210"/>
      <c r="G112" s="210"/>
    </row>
    <row r="113" spans="1:7" ht="32.25" customHeight="1">
      <c r="A113" s="210"/>
      <c r="B113" s="210"/>
      <c r="C113" s="210"/>
      <c r="D113" s="210"/>
      <c r="E113" s="210"/>
      <c r="F113" s="210"/>
      <c r="G113" s="210"/>
    </row>
    <row r="114" spans="1:7" ht="20.100000000000001" customHeight="1">
      <c r="A114" s="210"/>
      <c r="B114" s="210"/>
      <c r="C114" s="210"/>
      <c r="D114" s="210"/>
      <c r="E114" s="210"/>
      <c r="F114" s="210"/>
      <c r="G114" s="210"/>
    </row>
    <row r="115" spans="1:7" ht="20.100000000000001" customHeight="1">
      <c r="A115" s="210"/>
      <c r="B115" s="210"/>
      <c r="C115" s="210"/>
      <c r="D115" s="210"/>
      <c r="E115" s="210"/>
      <c r="F115" s="210"/>
      <c r="G115" s="210"/>
    </row>
    <row r="116" spans="1:7" ht="20.100000000000001" customHeight="1">
      <c r="A116" s="210"/>
      <c r="B116" s="210"/>
      <c r="C116" s="210"/>
      <c r="D116" s="210"/>
      <c r="E116" s="210"/>
      <c r="F116" s="210"/>
      <c r="G116" s="210"/>
    </row>
    <row r="117" spans="1:7" ht="24.75" customHeight="1">
      <c r="A117" s="210"/>
      <c r="B117" s="210"/>
      <c r="C117" s="210"/>
      <c r="D117" s="210"/>
      <c r="E117" s="210"/>
      <c r="F117" s="210"/>
      <c r="G117" s="210"/>
    </row>
    <row r="118" spans="1:7" ht="20.100000000000001" customHeight="1">
      <c r="A118" s="210"/>
      <c r="B118" s="210"/>
      <c r="C118" s="210"/>
      <c r="D118" s="210"/>
      <c r="E118" s="210"/>
      <c r="F118" s="210"/>
      <c r="G118" s="210"/>
    </row>
    <row r="119" spans="1:7" ht="20.100000000000001" customHeight="1">
      <c r="A119" s="210"/>
      <c r="B119" s="210"/>
      <c r="C119" s="210"/>
      <c r="D119" s="210"/>
      <c r="E119" s="210"/>
      <c r="F119" s="210"/>
      <c r="G119" s="210"/>
    </row>
    <row r="120" spans="1:7" ht="20.100000000000001" customHeight="1">
      <c r="A120" s="210"/>
      <c r="B120" s="210"/>
      <c r="C120" s="210"/>
      <c r="D120" s="210"/>
      <c r="E120" s="210"/>
      <c r="F120" s="210"/>
      <c r="G120" s="210"/>
    </row>
    <row r="121" spans="1:7" ht="24.75" customHeight="1">
      <c r="A121" s="210"/>
      <c r="B121" s="210"/>
      <c r="C121" s="210"/>
      <c r="D121" s="210"/>
      <c r="E121" s="210"/>
      <c r="F121" s="210"/>
      <c r="G121" s="210"/>
    </row>
    <row r="122" spans="1:7" ht="24.75" customHeight="1">
      <c r="A122" s="210"/>
      <c r="B122" s="210"/>
      <c r="C122" s="210"/>
      <c r="D122" s="210"/>
      <c r="E122" s="210"/>
      <c r="F122" s="210"/>
      <c r="G122" s="210"/>
    </row>
    <row r="123" spans="1:7" ht="23.25" customHeight="1">
      <c r="A123" s="210"/>
      <c r="B123" s="210"/>
      <c r="C123" s="210"/>
      <c r="D123" s="210"/>
      <c r="E123" s="210"/>
      <c r="F123" s="210"/>
      <c r="G123" s="210"/>
    </row>
    <row r="124" spans="1:7" ht="25.5" customHeight="1">
      <c r="A124" s="210"/>
      <c r="B124" s="210"/>
      <c r="C124" s="210"/>
      <c r="D124" s="210"/>
      <c r="E124" s="210"/>
      <c r="F124" s="210"/>
      <c r="G124" s="210"/>
    </row>
    <row r="125" spans="1:7" ht="20.100000000000001" customHeight="1">
      <c r="A125" s="210"/>
      <c r="B125" s="210"/>
      <c r="C125" s="210"/>
      <c r="D125" s="210"/>
      <c r="E125" s="210"/>
      <c r="F125" s="210"/>
      <c r="G125" s="210"/>
    </row>
    <row r="126" spans="1:7" ht="18.75">
      <c r="A126" s="210"/>
      <c r="B126" s="210"/>
      <c r="C126" s="210"/>
      <c r="D126" s="210"/>
      <c r="E126" s="210"/>
      <c r="F126" s="210"/>
      <c r="G126" s="210"/>
    </row>
    <row r="127" spans="1:7" ht="22.5" customHeight="1">
      <c r="A127" s="210"/>
      <c r="B127" s="210"/>
      <c r="C127" s="210"/>
      <c r="D127" s="210"/>
      <c r="E127" s="210"/>
      <c r="F127" s="210"/>
      <c r="G127" s="210"/>
    </row>
    <row r="128" spans="1:7" ht="18.75">
      <c r="A128" s="210"/>
      <c r="B128" s="210"/>
      <c r="C128" s="210"/>
      <c r="D128" s="210"/>
      <c r="E128" s="210"/>
      <c r="F128" s="210"/>
      <c r="G128" s="210"/>
    </row>
    <row r="129" spans="1:7" ht="18.75">
      <c r="A129" s="210"/>
      <c r="B129" s="210"/>
      <c r="C129" s="210"/>
      <c r="D129" s="210"/>
      <c r="E129" s="210"/>
      <c r="F129" s="210"/>
      <c r="G129" s="210"/>
    </row>
    <row r="130" spans="1:7" ht="26.25" customHeight="1">
      <c r="A130" s="210"/>
      <c r="B130" s="210"/>
      <c r="C130" s="210"/>
      <c r="D130" s="210"/>
      <c r="E130" s="210"/>
      <c r="F130" s="210"/>
      <c r="G130" s="210"/>
    </row>
    <row r="131" spans="1:7" ht="21.75" customHeight="1">
      <c r="A131" s="210"/>
      <c r="B131" s="210"/>
      <c r="C131" s="210"/>
      <c r="D131" s="210"/>
      <c r="E131" s="210"/>
      <c r="F131" s="210"/>
      <c r="G131" s="210"/>
    </row>
    <row r="132" spans="1:7" ht="18.75">
      <c r="A132" s="210"/>
      <c r="B132" s="210"/>
      <c r="C132" s="210"/>
      <c r="D132" s="210"/>
      <c r="E132" s="210"/>
      <c r="F132" s="210"/>
      <c r="G132" s="210"/>
    </row>
    <row r="133" spans="1:7" ht="18.75">
      <c r="A133" s="210"/>
      <c r="B133" s="210"/>
      <c r="C133" s="210"/>
      <c r="D133" s="210"/>
      <c r="E133" s="210"/>
      <c r="F133" s="210"/>
      <c r="G133" s="210"/>
    </row>
    <row r="134" spans="1:7" ht="13.5" customHeight="1">
      <c r="A134" s="210"/>
      <c r="B134" s="210"/>
      <c r="C134" s="210"/>
      <c r="D134" s="210"/>
      <c r="E134" s="210"/>
      <c r="F134" s="210"/>
      <c r="G134" s="210"/>
    </row>
    <row r="135" spans="1:7" ht="13.5" customHeight="1">
      <c r="A135" s="210"/>
      <c r="B135" s="210"/>
      <c r="C135" s="210"/>
      <c r="D135" s="210"/>
      <c r="E135" s="210"/>
      <c r="F135" s="210"/>
      <c r="G135" s="210"/>
    </row>
    <row r="136" spans="1:7" ht="18.75">
      <c r="A136" s="210"/>
      <c r="B136" s="210"/>
      <c r="C136" s="210"/>
      <c r="D136" s="210"/>
      <c r="E136" s="210"/>
      <c r="F136" s="210"/>
      <c r="G136" s="210"/>
    </row>
    <row r="137" spans="1:7" ht="25.5" customHeight="1">
      <c r="A137" s="210"/>
      <c r="B137" s="210"/>
      <c r="C137" s="210"/>
      <c r="D137" s="210"/>
      <c r="E137" s="210"/>
      <c r="F137" s="210"/>
      <c r="G137" s="210"/>
    </row>
    <row r="138" spans="1:7" ht="20.100000000000001" customHeight="1">
      <c r="A138" s="210"/>
      <c r="B138" s="210"/>
      <c r="C138" s="210"/>
      <c r="D138" s="210"/>
      <c r="E138" s="210"/>
      <c r="F138" s="210"/>
      <c r="G138" s="210"/>
    </row>
    <row r="139" spans="1:7" ht="20.100000000000001" customHeight="1">
      <c r="A139" s="210"/>
      <c r="B139" s="210"/>
      <c r="C139" s="210"/>
      <c r="D139" s="210"/>
      <c r="E139" s="210"/>
      <c r="F139" s="210"/>
      <c r="G139" s="210"/>
    </row>
    <row r="140" spans="1:7" ht="20.100000000000001" customHeight="1">
      <c r="A140" s="210"/>
      <c r="B140" s="210"/>
      <c r="C140" s="210"/>
      <c r="D140" s="210"/>
      <c r="E140" s="210"/>
      <c r="F140" s="210"/>
      <c r="G140" s="210"/>
    </row>
    <row r="141" spans="1:7" ht="20.100000000000001" customHeight="1">
      <c r="A141" s="210"/>
      <c r="B141" s="210"/>
      <c r="C141" s="210"/>
      <c r="D141" s="210"/>
      <c r="E141" s="210"/>
      <c r="F141" s="210"/>
      <c r="G141" s="210"/>
    </row>
    <row r="142" spans="1:7" ht="20.100000000000001" customHeight="1">
      <c r="A142" s="210"/>
      <c r="B142" s="210"/>
      <c r="C142" s="210"/>
      <c r="D142" s="210"/>
      <c r="E142" s="210"/>
      <c r="F142" s="210"/>
      <c r="G142" s="210"/>
    </row>
    <row r="143" spans="1:7" ht="20.100000000000001" customHeight="1">
      <c r="A143" s="210"/>
      <c r="B143" s="210"/>
      <c r="C143" s="210"/>
      <c r="D143" s="210"/>
      <c r="E143" s="210"/>
      <c r="F143" s="210"/>
      <c r="G143" s="210"/>
    </row>
    <row r="144" spans="1:7" ht="20.100000000000001" customHeight="1">
      <c r="A144" s="210"/>
      <c r="B144" s="210"/>
      <c r="C144" s="210"/>
      <c r="D144" s="210"/>
      <c r="E144" s="210"/>
      <c r="F144" s="210"/>
      <c r="G144" s="210"/>
    </row>
    <row r="145" spans="1:7" ht="20.100000000000001" customHeight="1">
      <c r="A145" s="210"/>
      <c r="B145" s="210"/>
      <c r="C145" s="210"/>
      <c r="D145" s="210"/>
      <c r="E145" s="210"/>
      <c r="F145" s="210"/>
      <c r="G145" s="210"/>
    </row>
    <row r="146" spans="1:7" ht="20.100000000000001" customHeight="1">
      <c r="A146" s="210"/>
      <c r="B146" s="210"/>
      <c r="C146" s="210"/>
      <c r="D146" s="210"/>
      <c r="E146" s="210"/>
      <c r="F146" s="210"/>
      <c r="G146" s="210"/>
    </row>
    <row r="147" spans="1:7" ht="20.100000000000001" customHeight="1">
      <c r="A147" s="210"/>
      <c r="B147" s="210"/>
      <c r="C147" s="210"/>
      <c r="D147" s="210"/>
      <c r="E147" s="210"/>
      <c r="F147" s="210"/>
      <c r="G147" s="210"/>
    </row>
    <row r="148" spans="1:7" ht="20.100000000000001" customHeight="1">
      <c r="A148" s="210"/>
      <c r="B148" s="210"/>
      <c r="C148" s="210"/>
      <c r="D148" s="210"/>
      <c r="E148" s="210"/>
      <c r="F148" s="210"/>
      <c r="G148" s="210"/>
    </row>
    <row r="149" spans="1:7" ht="20.100000000000001" customHeight="1">
      <c r="A149" s="210"/>
      <c r="B149" s="210"/>
      <c r="C149" s="210"/>
      <c r="D149" s="210"/>
      <c r="E149" s="210"/>
      <c r="F149" s="210"/>
      <c r="G149" s="210"/>
    </row>
    <row r="150" spans="1:7" ht="32.25" customHeight="1">
      <c r="A150" s="210"/>
      <c r="B150" s="210"/>
      <c r="C150" s="210"/>
      <c r="D150" s="210"/>
      <c r="E150" s="210"/>
      <c r="F150" s="210"/>
      <c r="G150" s="210"/>
    </row>
    <row r="151" spans="1:7" ht="20.100000000000001" customHeight="1">
      <c r="A151" s="210"/>
      <c r="B151" s="210"/>
      <c r="C151" s="210"/>
      <c r="D151" s="210"/>
      <c r="E151" s="210"/>
      <c r="F151" s="210"/>
      <c r="G151" s="210"/>
    </row>
    <row r="152" spans="1:7" ht="20.100000000000001" customHeight="1">
      <c r="A152" s="210"/>
      <c r="B152" s="210"/>
      <c r="C152" s="210"/>
      <c r="D152" s="210"/>
      <c r="E152" s="210"/>
      <c r="F152" s="210"/>
      <c r="G152" s="210"/>
    </row>
    <row r="153" spans="1:7" ht="20.100000000000001" customHeight="1">
      <c r="A153" s="210"/>
      <c r="B153" s="210"/>
      <c r="C153" s="210"/>
      <c r="D153" s="210"/>
      <c r="E153" s="210"/>
      <c r="F153" s="210"/>
      <c r="G153" s="210"/>
    </row>
    <row r="154" spans="1:7" ht="24.75" customHeight="1">
      <c r="A154" s="210"/>
      <c r="B154" s="210"/>
      <c r="C154" s="210"/>
      <c r="D154" s="210"/>
      <c r="E154" s="210"/>
      <c r="F154" s="210"/>
      <c r="G154" s="210"/>
    </row>
    <row r="155" spans="1:7" ht="20.100000000000001" customHeight="1">
      <c r="A155" s="210"/>
      <c r="B155" s="210"/>
      <c r="C155" s="210"/>
      <c r="D155" s="210"/>
      <c r="E155" s="210"/>
      <c r="F155" s="210"/>
      <c r="G155" s="210"/>
    </row>
    <row r="156" spans="1:7" ht="20.100000000000001" customHeight="1">
      <c r="A156" s="210"/>
      <c r="B156" s="210"/>
      <c r="C156" s="210"/>
      <c r="D156" s="210"/>
      <c r="E156" s="210"/>
      <c r="F156" s="210"/>
      <c r="G156" s="210"/>
    </row>
    <row r="157" spans="1:7" ht="20.100000000000001" customHeight="1">
      <c r="A157" s="210"/>
      <c r="B157" s="210"/>
      <c r="C157" s="210"/>
      <c r="D157" s="210"/>
      <c r="E157" s="210"/>
      <c r="F157" s="210"/>
      <c r="G157" s="210"/>
    </row>
    <row r="158" spans="1:7" ht="24.75" customHeight="1">
      <c r="A158" s="210"/>
      <c r="B158" s="210"/>
      <c r="C158" s="210"/>
      <c r="D158" s="210"/>
      <c r="E158" s="210"/>
      <c r="F158" s="210"/>
      <c r="G158" s="210"/>
    </row>
    <row r="159" spans="1:7" ht="24.75" customHeight="1">
      <c r="A159" s="210"/>
      <c r="B159" s="210"/>
      <c r="C159" s="210"/>
      <c r="D159" s="210"/>
      <c r="E159" s="210"/>
      <c r="F159" s="210"/>
      <c r="G159" s="210"/>
    </row>
    <row r="160" spans="1:7" ht="23.25" customHeight="1">
      <c r="A160" s="210"/>
      <c r="B160" s="210"/>
      <c r="C160" s="210"/>
      <c r="D160" s="210"/>
      <c r="E160" s="210"/>
      <c r="F160" s="210"/>
      <c r="G160" s="210"/>
    </row>
    <row r="161" spans="1:7" ht="25.5" customHeight="1">
      <c r="A161" s="210"/>
      <c r="B161" s="210"/>
      <c r="C161" s="210"/>
      <c r="D161" s="210"/>
      <c r="E161" s="210"/>
      <c r="F161" s="210"/>
      <c r="G161" s="210"/>
    </row>
    <row r="162" spans="1:7" ht="20.100000000000001" customHeight="1">
      <c r="A162" s="210"/>
      <c r="B162" s="210"/>
      <c r="C162" s="210"/>
      <c r="D162" s="210"/>
      <c r="E162" s="210"/>
      <c r="F162" s="210"/>
      <c r="G162" s="210"/>
    </row>
    <row r="163" spans="1:7" ht="18.75">
      <c r="A163" s="210"/>
      <c r="B163" s="210"/>
      <c r="C163" s="210"/>
      <c r="D163" s="210"/>
      <c r="E163" s="210"/>
      <c r="F163" s="210"/>
      <c r="G163" s="210"/>
    </row>
    <row r="164" spans="1:7" ht="22.5" customHeight="1">
      <c r="A164" s="210"/>
      <c r="B164" s="210"/>
      <c r="C164" s="210"/>
      <c r="D164" s="210"/>
      <c r="E164" s="210"/>
      <c r="F164" s="210"/>
      <c r="G164" s="210"/>
    </row>
    <row r="165" spans="1:7" ht="18.75">
      <c r="A165" s="210"/>
      <c r="B165" s="210"/>
      <c r="C165" s="210"/>
      <c r="D165" s="210"/>
      <c r="E165" s="210"/>
      <c r="F165" s="210"/>
      <c r="G165" s="210"/>
    </row>
    <row r="166" spans="1:7" ht="18.75">
      <c r="A166" s="210"/>
      <c r="B166" s="210"/>
      <c r="C166" s="210"/>
      <c r="D166" s="210"/>
      <c r="E166" s="210"/>
      <c r="F166" s="210"/>
      <c r="G166" s="210"/>
    </row>
    <row r="167" spans="1:7" ht="26.25" customHeight="1">
      <c r="A167" s="210"/>
      <c r="B167" s="210"/>
      <c r="C167" s="210"/>
      <c r="D167" s="210"/>
      <c r="E167" s="210"/>
      <c r="F167" s="210"/>
      <c r="G167" s="210"/>
    </row>
    <row r="168" spans="1:7" ht="21.75" customHeight="1">
      <c r="A168" s="210"/>
      <c r="B168" s="210"/>
      <c r="C168" s="210"/>
      <c r="D168" s="210"/>
      <c r="E168" s="210"/>
      <c r="F168" s="210"/>
      <c r="G168" s="210"/>
    </row>
    <row r="169" spans="1:7" ht="18.75">
      <c r="A169" s="210"/>
      <c r="B169" s="210"/>
      <c r="C169" s="210"/>
      <c r="D169" s="210"/>
      <c r="E169" s="210"/>
      <c r="F169" s="210"/>
      <c r="G169" s="210"/>
    </row>
    <row r="170" spans="1:7" ht="18.75">
      <c r="A170" s="210"/>
      <c r="B170" s="210"/>
      <c r="C170" s="210"/>
      <c r="D170" s="210"/>
      <c r="E170" s="210"/>
      <c r="F170" s="210"/>
      <c r="G170" s="210"/>
    </row>
    <row r="171" spans="1:7" ht="13.5" customHeight="1">
      <c r="A171" s="210"/>
      <c r="B171" s="210"/>
      <c r="C171" s="210"/>
      <c r="D171" s="210"/>
      <c r="E171" s="210"/>
      <c r="F171" s="210"/>
      <c r="G171" s="210"/>
    </row>
    <row r="172" spans="1:7" ht="13.5" customHeight="1">
      <c r="A172" s="210"/>
      <c r="B172" s="210"/>
      <c r="C172" s="210"/>
      <c r="D172" s="210"/>
      <c r="E172" s="210"/>
      <c r="F172" s="210"/>
      <c r="G172" s="210"/>
    </row>
    <row r="173" spans="1:7" ht="18.75">
      <c r="A173" s="210"/>
      <c r="B173" s="210"/>
      <c r="C173" s="210"/>
      <c r="D173" s="210"/>
      <c r="E173" s="210"/>
      <c r="F173" s="210"/>
      <c r="G173" s="210"/>
    </row>
    <row r="174" spans="1:7" ht="25.5" customHeight="1">
      <c r="A174" s="210"/>
      <c r="B174" s="210"/>
      <c r="C174" s="210"/>
      <c r="D174" s="210"/>
      <c r="E174" s="210"/>
      <c r="F174" s="210"/>
      <c r="G174" s="210"/>
    </row>
    <row r="175" spans="1:7" ht="20.100000000000001" customHeight="1">
      <c r="A175" s="210"/>
      <c r="B175" s="210"/>
      <c r="C175" s="210"/>
      <c r="D175" s="210"/>
      <c r="E175" s="210"/>
      <c r="F175" s="210"/>
      <c r="G175" s="210"/>
    </row>
    <row r="176" spans="1:7" ht="20.100000000000001" customHeight="1">
      <c r="A176" s="210"/>
      <c r="B176" s="210"/>
      <c r="C176" s="210"/>
      <c r="D176" s="210"/>
      <c r="E176" s="210"/>
      <c r="F176" s="210"/>
      <c r="G176" s="210"/>
    </row>
    <row r="177" spans="1:7" ht="20.100000000000001" customHeight="1">
      <c r="A177" s="210"/>
      <c r="B177" s="210"/>
      <c r="C177" s="210"/>
      <c r="D177" s="210"/>
      <c r="E177" s="210"/>
      <c r="F177" s="210"/>
      <c r="G177" s="210"/>
    </row>
    <row r="178" spans="1:7" ht="20.100000000000001" customHeight="1">
      <c r="A178" s="210"/>
      <c r="B178" s="210"/>
      <c r="C178" s="210"/>
      <c r="D178" s="210"/>
      <c r="E178" s="210"/>
      <c r="F178" s="210"/>
      <c r="G178" s="210"/>
    </row>
    <row r="179" spans="1:7" ht="20.100000000000001" customHeight="1">
      <c r="A179" s="210"/>
      <c r="B179" s="210"/>
      <c r="C179" s="210"/>
      <c r="D179" s="210"/>
      <c r="E179" s="210"/>
      <c r="F179" s="210"/>
      <c r="G179" s="210"/>
    </row>
    <row r="180" spans="1:7" ht="20.100000000000001" customHeight="1">
      <c r="A180" s="210"/>
      <c r="B180" s="210"/>
      <c r="C180" s="210"/>
      <c r="D180" s="210"/>
      <c r="E180" s="210"/>
      <c r="F180" s="210"/>
      <c r="G180" s="210"/>
    </row>
    <row r="181" spans="1:7" ht="20.100000000000001" customHeight="1">
      <c r="A181" s="210"/>
      <c r="B181" s="210"/>
      <c r="C181" s="210"/>
      <c r="D181" s="210"/>
      <c r="E181" s="210"/>
      <c r="F181" s="210"/>
      <c r="G181" s="210"/>
    </row>
    <row r="182" spans="1:7" ht="20.100000000000001" customHeight="1">
      <c r="A182" s="210"/>
      <c r="B182" s="210"/>
      <c r="C182" s="210"/>
      <c r="D182" s="210"/>
      <c r="E182" s="210"/>
      <c r="F182" s="210"/>
      <c r="G182" s="210"/>
    </row>
    <row r="183" spans="1:7" ht="20.100000000000001" customHeight="1">
      <c r="A183" s="210"/>
      <c r="B183" s="210"/>
      <c r="C183" s="210"/>
      <c r="D183" s="210"/>
      <c r="E183" s="210"/>
      <c r="F183" s="210"/>
      <c r="G183" s="210"/>
    </row>
    <row r="184" spans="1:7" ht="20.100000000000001" customHeight="1">
      <c r="A184" s="210"/>
      <c r="B184" s="210"/>
      <c r="C184" s="210"/>
      <c r="D184" s="210"/>
      <c r="E184" s="210"/>
      <c r="F184" s="210"/>
      <c r="G184" s="210"/>
    </row>
    <row r="185" spans="1:7" ht="20.100000000000001" customHeight="1">
      <c r="A185" s="210"/>
      <c r="B185" s="210"/>
      <c r="C185" s="210"/>
      <c r="D185" s="210"/>
      <c r="E185" s="210"/>
      <c r="F185" s="210"/>
      <c r="G185" s="210"/>
    </row>
    <row r="186" spans="1:7" ht="20.100000000000001" customHeight="1">
      <c r="A186" s="210"/>
      <c r="B186" s="210"/>
      <c r="C186" s="210"/>
      <c r="D186" s="210"/>
      <c r="E186" s="210"/>
      <c r="F186" s="210"/>
      <c r="G186" s="210"/>
    </row>
    <row r="187" spans="1:7" ht="32.25" customHeight="1">
      <c r="A187" s="210"/>
      <c r="B187" s="210"/>
      <c r="C187" s="210"/>
      <c r="D187" s="210"/>
      <c r="E187" s="210"/>
      <c r="F187" s="210"/>
      <c r="G187" s="210"/>
    </row>
    <row r="188" spans="1:7" ht="20.100000000000001" customHeight="1">
      <c r="A188" s="210"/>
      <c r="B188" s="210"/>
      <c r="C188" s="210"/>
      <c r="D188" s="210"/>
      <c r="E188" s="210"/>
      <c r="F188" s="210"/>
      <c r="G188" s="210"/>
    </row>
    <row r="189" spans="1:7" ht="20.100000000000001" customHeight="1">
      <c r="A189" s="210"/>
      <c r="B189" s="210"/>
      <c r="C189" s="210"/>
      <c r="D189" s="210"/>
      <c r="E189" s="210"/>
      <c r="F189" s="210"/>
      <c r="G189" s="210"/>
    </row>
    <row r="190" spans="1:7" ht="20.100000000000001" customHeight="1">
      <c r="A190" s="210"/>
      <c r="B190" s="210"/>
      <c r="C190" s="210"/>
      <c r="D190" s="210"/>
      <c r="E190" s="210"/>
      <c r="F190" s="210"/>
      <c r="G190" s="210"/>
    </row>
    <row r="191" spans="1:7" ht="24.75" customHeight="1">
      <c r="A191" s="210"/>
      <c r="B191" s="210"/>
      <c r="C191" s="210"/>
      <c r="D191" s="210"/>
      <c r="E191" s="210"/>
      <c r="F191" s="210"/>
      <c r="G191" s="210"/>
    </row>
    <row r="192" spans="1:7" ht="20.100000000000001" customHeight="1">
      <c r="A192" s="210"/>
      <c r="B192" s="210"/>
      <c r="C192" s="210"/>
      <c r="D192" s="210"/>
      <c r="E192" s="210"/>
      <c r="F192" s="210"/>
      <c r="G192" s="210"/>
    </row>
    <row r="193" spans="1:7" ht="20.100000000000001" customHeight="1">
      <c r="A193" s="210"/>
      <c r="B193" s="210"/>
      <c r="C193" s="210"/>
      <c r="D193" s="210"/>
      <c r="E193" s="210"/>
      <c r="F193" s="210"/>
      <c r="G193" s="210"/>
    </row>
    <row r="194" spans="1:7" ht="20.100000000000001" customHeight="1">
      <c r="A194" s="210"/>
      <c r="B194" s="210"/>
      <c r="C194" s="210"/>
      <c r="D194" s="210"/>
      <c r="E194" s="210"/>
      <c r="F194" s="210"/>
      <c r="G194" s="210"/>
    </row>
    <row r="195" spans="1:7" ht="24.75" customHeight="1">
      <c r="A195" s="210"/>
      <c r="B195" s="210"/>
      <c r="C195" s="210"/>
      <c r="D195" s="210"/>
      <c r="E195" s="210"/>
      <c r="F195" s="210"/>
      <c r="G195" s="210"/>
    </row>
    <row r="196" spans="1:7" ht="24.75" customHeight="1">
      <c r="A196" s="210"/>
      <c r="B196" s="210"/>
      <c r="C196" s="210"/>
      <c r="D196" s="210"/>
      <c r="E196" s="210"/>
      <c r="F196" s="210"/>
      <c r="G196" s="210"/>
    </row>
    <row r="197" spans="1:7" ht="23.25" customHeight="1">
      <c r="A197" s="210"/>
      <c r="B197" s="210"/>
      <c r="C197" s="210"/>
      <c r="D197" s="210"/>
      <c r="E197" s="210"/>
      <c r="F197" s="210"/>
      <c r="G197" s="210"/>
    </row>
    <row r="198" spans="1:7" ht="25.5" customHeight="1">
      <c r="A198" s="210"/>
      <c r="B198" s="210"/>
      <c r="C198" s="210"/>
      <c r="D198" s="210"/>
      <c r="E198" s="210"/>
      <c r="F198" s="210"/>
      <c r="G198" s="210"/>
    </row>
    <row r="199" spans="1:7" ht="20.100000000000001" customHeight="1">
      <c r="A199" s="210"/>
      <c r="B199" s="210"/>
      <c r="C199" s="210"/>
      <c r="D199" s="210"/>
      <c r="E199" s="210"/>
      <c r="F199" s="210"/>
      <c r="G199" s="210"/>
    </row>
    <row r="200" spans="1:7" ht="18.75">
      <c r="A200" s="210"/>
      <c r="B200" s="210"/>
      <c r="C200" s="210"/>
      <c r="D200" s="210"/>
      <c r="E200" s="210"/>
      <c r="F200" s="210"/>
      <c r="G200" s="210"/>
    </row>
    <row r="201" spans="1:7" ht="22.5" customHeight="1">
      <c r="A201" s="210"/>
      <c r="B201" s="210"/>
      <c r="C201" s="210"/>
      <c r="D201" s="210"/>
      <c r="E201" s="210"/>
      <c r="F201" s="210"/>
      <c r="G201" s="210"/>
    </row>
    <row r="202" spans="1:7" ht="18.75">
      <c r="A202" s="210"/>
      <c r="B202" s="210"/>
      <c r="C202" s="210"/>
      <c r="D202" s="210"/>
      <c r="E202" s="210"/>
      <c r="F202" s="210"/>
      <c r="G202" s="210"/>
    </row>
    <row r="203" spans="1:7" ht="18.75">
      <c r="A203" s="210"/>
      <c r="B203" s="210"/>
      <c r="C203" s="210"/>
      <c r="D203" s="210"/>
      <c r="E203" s="210"/>
      <c r="F203" s="210"/>
      <c r="G203" s="210"/>
    </row>
    <row r="204" spans="1:7" ht="26.25" customHeight="1">
      <c r="A204" s="210"/>
      <c r="B204" s="210"/>
      <c r="C204" s="210"/>
      <c r="D204" s="210"/>
      <c r="E204" s="210"/>
      <c r="F204" s="210"/>
      <c r="G204" s="210"/>
    </row>
    <row r="205" spans="1:7" ht="21.75" customHeight="1">
      <c r="A205" s="210"/>
      <c r="B205" s="210"/>
      <c r="C205" s="210"/>
      <c r="D205" s="210"/>
      <c r="E205" s="210"/>
      <c r="F205" s="210"/>
      <c r="G205" s="210"/>
    </row>
    <row r="206" spans="1:7" ht="18.75">
      <c r="A206" s="210"/>
      <c r="B206" s="210"/>
      <c r="C206" s="210"/>
      <c r="D206" s="210"/>
      <c r="E206" s="210"/>
      <c r="F206" s="210"/>
      <c r="G206" s="210"/>
    </row>
    <row r="207" spans="1:7" ht="18.75">
      <c r="A207" s="210"/>
      <c r="B207" s="210"/>
      <c r="C207" s="210"/>
      <c r="D207" s="210"/>
      <c r="E207" s="210"/>
      <c r="F207" s="210"/>
      <c r="G207" s="210"/>
    </row>
    <row r="208" spans="1:7" ht="13.5" customHeight="1">
      <c r="A208" s="210"/>
      <c r="B208" s="210"/>
      <c r="C208" s="210"/>
      <c r="D208" s="210"/>
      <c r="E208" s="210"/>
      <c r="F208" s="210"/>
      <c r="G208" s="210"/>
    </row>
    <row r="209" spans="1:7" ht="13.5" customHeight="1">
      <c r="A209" s="210"/>
      <c r="B209" s="210"/>
      <c r="C209" s="210"/>
      <c r="D209" s="210"/>
      <c r="E209" s="210"/>
      <c r="F209" s="210"/>
      <c r="G209" s="210"/>
    </row>
    <row r="210" spans="1:7" ht="18.75">
      <c r="A210" s="210"/>
      <c r="B210" s="210"/>
      <c r="C210" s="210"/>
      <c r="D210" s="210"/>
      <c r="E210" s="210"/>
      <c r="F210" s="210"/>
      <c r="G210" s="210"/>
    </row>
    <row r="211" spans="1:7" ht="25.5" customHeight="1">
      <c r="A211" s="210"/>
      <c r="B211" s="210"/>
      <c r="C211" s="210"/>
      <c r="D211" s="210"/>
      <c r="E211" s="210"/>
      <c r="F211" s="210"/>
      <c r="G211" s="210"/>
    </row>
    <row r="212" spans="1:7" ht="20.100000000000001" customHeight="1">
      <c r="A212" s="210"/>
      <c r="B212" s="210"/>
      <c r="C212" s="210"/>
      <c r="D212" s="210"/>
      <c r="E212" s="210"/>
      <c r="F212" s="210"/>
      <c r="G212" s="210"/>
    </row>
    <row r="213" spans="1:7" ht="20.100000000000001" customHeight="1">
      <c r="A213" s="210"/>
      <c r="B213" s="210"/>
      <c r="C213" s="210"/>
      <c r="D213" s="210"/>
      <c r="E213" s="210"/>
      <c r="F213" s="210"/>
      <c r="G213" s="210"/>
    </row>
    <row r="214" spans="1:7" ht="20.100000000000001" customHeight="1">
      <c r="A214" s="210"/>
      <c r="B214" s="210"/>
      <c r="C214" s="210"/>
      <c r="D214" s="210"/>
      <c r="E214" s="210"/>
      <c r="F214" s="210"/>
      <c r="G214" s="210"/>
    </row>
    <row r="215" spans="1:7" ht="20.100000000000001" customHeight="1">
      <c r="A215" s="210"/>
      <c r="B215" s="210"/>
      <c r="C215" s="210"/>
      <c r="D215" s="210"/>
      <c r="E215" s="210"/>
      <c r="F215" s="210"/>
      <c r="G215" s="210"/>
    </row>
    <row r="216" spans="1:7" ht="20.100000000000001" customHeight="1">
      <c r="A216" s="210"/>
      <c r="B216" s="210"/>
      <c r="C216" s="210"/>
      <c r="D216" s="210"/>
      <c r="E216" s="210"/>
      <c r="F216" s="210"/>
      <c r="G216" s="210"/>
    </row>
    <row r="217" spans="1:7" ht="20.100000000000001" customHeight="1">
      <c r="A217" s="210"/>
      <c r="B217" s="210"/>
      <c r="C217" s="210"/>
      <c r="D217" s="210"/>
      <c r="E217" s="210"/>
      <c r="F217" s="210"/>
      <c r="G217" s="210"/>
    </row>
    <row r="218" spans="1:7" ht="20.100000000000001" customHeight="1">
      <c r="A218" s="210"/>
      <c r="B218" s="210"/>
      <c r="C218" s="210"/>
      <c r="D218" s="210"/>
      <c r="E218" s="210"/>
      <c r="F218" s="210"/>
      <c r="G218" s="210"/>
    </row>
    <row r="219" spans="1:7" ht="20.100000000000001" customHeight="1">
      <c r="A219" s="210"/>
      <c r="B219" s="210"/>
      <c r="C219" s="210"/>
      <c r="D219" s="210"/>
      <c r="E219" s="210"/>
      <c r="F219" s="210"/>
      <c r="G219" s="210"/>
    </row>
    <row r="220" spans="1:7" ht="20.100000000000001" customHeight="1">
      <c r="A220" s="210"/>
      <c r="B220" s="210"/>
      <c r="C220" s="210"/>
      <c r="D220" s="210"/>
      <c r="E220" s="210"/>
      <c r="F220" s="210"/>
      <c r="G220" s="210"/>
    </row>
    <row r="221" spans="1:7" ht="20.100000000000001" customHeight="1">
      <c r="A221" s="210"/>
      <c r="B221" s="210"/>
      <c r="C221" s="210"/>
      <c r="D221" s="210"/>
      <c r="E221" s="210"/>
      <c r="F221" s="210"/>
      <c r="G221" s="210"/>
    </row>
    <row r="222" spans="1:7" ht="20.100000000000001" customHeight="1">
      <c r="A222" s="210"/>
      <c r="B222" s="210"/>
      <c r="C222" s="210"/>
      <c r="D222" s="210"/>
      <c r="E222" s="210"/>
      <c r="F222" s="210"/>
      <c r="G222" s="210"/>
    </row>
    <row r="223" spans="1:7" ht="20.100000000000001" customHeight="1">
      <c r="A223" s="210"/>
      <c r="B223" s="210"/>
      <c r="C223" s="210"/>
      <c r="D223" s="210"/>
      <c r="E223" s="210"/>
      <c r="F223" s="210"/>
      <c r="G223" s="210"/>
    </row>
    <row r="224" spans="1:7" ht="32.25" customHeight="1">
      <c r="A224" s="210"/>
      <c r="B224" s="210"/>
      <c r="C224" s="210"/>
      <c r="D224" s="210"/>
      <c r="E224" s="210"/>
      <c r="F224" s="210"/>
      <c r="G224" s="210"/>
    </row>
    <row r="225" spans="1:7" ht="20.100000000000001" customHeight="1">
      <c r="A225" s="210"/>
      <c r="B225" s="210"/>
      <c r="C225" s="210"/>
      <c r="D225" s="210"/>
      <c r="E225" s="210"/>
      <c r="F225" s="210"/>
      <c r="G225" s="210"/>
    </row>
    <row r="226" spans="1:7" ht="20.100000000000001" customHeight="1">
      <c r="A226" s="210"/>
      <c r="B226" s="210"/>
      <c r="C226" s="210"/>
      <c r="D226" s="210"/>
      <c r="E226" s="210"/>
      <c r="F226" s="210"/>
      <c r="G226" s="210"/>
    </row>
    <row r="227" spans="1:7" ht="20.100000000000001" customHeight="1">
      <c r="A227" s="210"/>
      <c r="B227" s="210"/>
      <c r="C227" s="210"/>
      <c r="D227" s="210"/>
      <c r="E227" s="210"/>
      <c r="F227" s="210"/>
      <c r="G227" s="210"/>
    </row>
    <row r="228" spans="1:7" ht="24.75" customHeight="1">
      <c r="A228" s="210"/>
      <c r="B228" s="210"/>
      <c r="C228" s="210"/>
      <c r="D228" s="210"/>
      <c r="E228" s="210"/>
      <c r="F228" s="210"/>
      <c r="G228" s="210"/>
    </row>
    <row r="229" spans="1:7" ht="20.100000000000001" customHeight="1">
      <c r="A229" s="210"/>
      <c r="B229" s="210"/>
      <c r="C229" s="210"/>
      <c r="D229" s="210"/>
      <c r="E229" s="210"/>
      <c r="F229" s="210"/>
      <c r="G229" s="210"/>
    </row>
    <row r="230" spans="1:7" ht="20.100000000000001" customHeight="1">
      <c r="A230" s="210"/>
      <c r="B230" s="210"/>
      <c r="C230" s="210"/>
      <c r="D230" s="210"/>
      <c r="E230" s="210"/>
      <c r="F230" s="210"/>
      <c r="G230" s="210"/>
    </row>
    <row r="231" spans="1:7" ht="20.100000000000001" customHeight="1">
      <c r="A231" s="210"/>
      <c r="B231" s="210"/>
      <c r="C231" s="210"/>
      <c r="D231" s="210"/>
      <c r="E231" s="210"/>
      <c r="F231" s="210"/>
      <c r="G231" s="210"/>
    </row>
    <row r="232" spans="1:7" ht="24.75" customHeight="1">
      <c r="A232" s="210"/>
      <c r="B232" s="210"/>
      <c r="C232" s="210"/>
      <c r="D232" s="210"/>
      <c r="E232" s="210"/>
      <c r="F232" s="210"/>
      <c r="G232" s="210"/>
    </row>
    <row r="233" spans="1:7" ht="24.75" customHeight="1">
      <c r="A233" s="210"/>
      <c r="B233" s="210"/>
      <c r="C233" s="210"/>
      <c r="D233" s="210"/>
      <c r="E233" s="210"/>
      <c r="F233" s="210"/>
      <c r="G233" s="210"/>
    </row>
    <row r="234" spans="1:7" ht="23.25" customHeight="1">
      <c r="A234" s="210"/>
      <c r="B234" s="210"/>
      <c r="C234" s="210"/>
      <c r="D234" s="210"/>
      <c r="E234" s="210"/>
      <c r="F234" s="210"/>
      <c r="G234" s="210"/>
    </row>
    <row r="235" spans="1:7" ht="25.5" customHeight="1">
      <c r="A235" s="210"/>
      <c r="B235" s="210"/>
      <c r="C235" s="210"/>
      <c r="D235" s="210"/>
      <c r="E235" s="210"/>
      <c r="F235" s="210"/>
      <c r="G235" s="210"/>
    </row>
    <row r="236" spans="1:7" ht="20.100000000000001" customHeight="1">
      <c r="A236" s="210"/>
      <c r="B236" s="210"/>
      <c r="C236" s="210"/>
      <c r="D236" s="210"/>
      <c r="E236" s="210"/>
      <c r="F236" s="210"/>
      <c r="G236" s="210"/>
    </row>
    <row r="237" spans="1:7" ht="18.75">
      <c r="A237" s="210"/>
      <c r="B237" s="210"/>
      <c r="C237" s="210"/>
      <c r="D237" s="210"/>
      <c r="E237" s="210"/>
      <c r="F237" s="210"/>
      <c r="G237" s="210"/>
    </row>
    <row r="238" spans="1:7" ht="22.5" customHeight="1">
      <c r="A238" s="210"/>
      <c r="B238" s="210"/>
      <c r="C238" s="210"/>
      <c r="D238" s="210"/>
      <c r="E238" s="210"/>
      <c r="F238" s="210"/>
      <c r="G238" s="210"/>
    </row>
    <row r="239" spans="1:7" ht="18.75">
      <c r="A239" s="210"/>
      <c r="B239" s="210"/>
      <c r="C239" s="210"/>
      <c r="D239" s="210"/>
      <c r="E239" s="210"/>
      <c r="F239" s="210"/>
      <c r="G239" s="210"/>
    </row>
    <row r="240" spans="1:7" ht="18.75">
      <c r="A240" s="210"/>
      <c r="B240" s="210"/>
      <c r="C240" s="210"/>
      <c r="D240" s="210"/>
      <c r="E240" s="210"/>
      <c r="F240" s="210"/>
      <c r="G240" s="210"/>
    </row>
    <row r="241" spans="1:7" ht="26.25" customHeight="1">
      <c r="A241" s="210"/>
      <c r="B241" s="210"/>
      <c r="C241" s="210"/>
      <c r="D241" s="210"/>
      <c r="E241" s="210"/>
      <c r="F241" s="210"/>
      <c r="G241" s="210"/>
    </row>
    <row r="242" spans="1:7" ht="21.75" customHeight="1">
      <c r="A242" s="210"/>
      <c r="B242" s="210"/>
      <c r="C242" s="210"/>
      <c r="D242" s="210"/>
      <c r="E242" s="210"/>
      <c r="F242" s="210"/>
      <c r="G242" s="210"/>
    </row>
    <row r="243" spans="1:7" ht="18.75">
      <c r="A243" s="210"/>
      <c r="B243" s="210"/>
      <c r="C243" s="210"/>
      <c r="D243" s="210"/>
      <c r="E243" s="210"/>
      <c r="F243" s="210"/>
      <c r="G243" s="210"/>
    </row>
    <row r="244" spans="1:7" ht="18.75">
      <c r="A244" s="210"/>
      <c r="B244" s="210"/>
      <c r="C244" s="210"/>
      <c r="D244" s="210"/>
      <c r="E244" s="210"/>
      <c r="F244" s="210"/>
      <c r="G244" s="210"/>
    </row>
    <row r="245" spans="1:7" ht="13.5" customHeight="1">
      <c r="A245" s="210"/>
      <c r="B245" s="210"/>
      <c r="C245" s="210"/>
      <c r="D245" s="210"/>
      <c r="E245" s="210"/>
      <c r="F245" s="210"/>
      <c r="G245" s="210"/>
    </row>
    <row r="246" spans="1:7" ht="13.5" customHeight="1">
      <c r="A246" s="210"/>
      <c r="B246" s="210"/>
      <c r="C246" s="210"/>
      <c r="D246" s="210"/>
      <c r="E246" s="210"/>
      <c r="F246" s="210"/>
      <c r="G246" s="210"/>
    </row>
    <row r="247" spans="1:7" ht="18.75">
      <c r="A247" s="210"/>
      <c r="B247" s="210"/>
      <c r="C247" s="210"/>
      <c r="D247" s="210"/>
      <c r="E247" s="210"/>
      <c r="F247" s="210"/>
      <c r="G247" s="210"/>
    </row>
    <row r="248" spans="1:7" ht="25.5" customHeight="1">
      <c r="A248" s="210"/>
      <c r="B248" s="210"/>
      <c r="C248" s="210"/>
      <c r="D248" s="210"/>
      <c r="E248" s="210"/>
      <c r="F248" s="210"/>
      <c r="G248" s="210"/>
    </row>
    <row r="249" spans="1:7" ht="20.100000000000001" customHeight="1">
      <c r="A249" s="210"/>
      <c r="B249" s="210"/>
      <c r="C249" s="210"/>
      <c r="D249" s="210"/>
      <c r="E249" s="210"/>
      <c r="F249" s="210"/>
      <c r="G249" s="210"/>
    </row>
    <row r="250" spans="1:7" ht="20.100000000000001" customHeight="1">
      <c r="A250" s="210"/>
      <c r="B250" s="210"/>
      <c r="C250" s="210"/>
      <c r="D250" s="210"/>
      <c r="E250" s="210"/>
      <c r="F250" s="210"/>
      <c r="G250" s="210"/>
    </row>
    <row r="251" spans="1:7" ht="20.100000000000001" customHeight="1">
      <c r="A251" s="210"/>
      <c r="B251" s="210"/>
      <c r="C251" s="210"/>
      <c r="D251" s="210"/>
      <c r="E251" s="210"/>
      <c r="F251" s="210"/>
      <c r="G251" s="210"/>
    </row>
    <row r="252" spans="1:7" ht="20.100000000000001" customHeight="1">
      <c r="A252" s="210"/>
      <c r="B252" s="210"/>
      <c r="C252" s="210"/>
      <c r="D252" s="210"/>
      <c r="E252" s="210"/>
      <c r="F252" s="210"/>
      <c r="G252" s="210"/>
    </row>
    <row r="253" spans="1:7" ht="20.100000000000001" customHeight="1">
      <c r="A253" s="210"/>
      <c r="B253" s="210"/>
      <c r="C253" s="210"/>
      <c r="D253" s="210"/>
      <c r="E253" s="210"/>
      <c r="F253" s="210"/>
      <c r="G253" s="210"/>
    </row>
    <row r="254" spans="1:7" ht="20.100000000000001" customHeight="1">
      <c r="A254" s="210"/>
      <c r="B254" s="210"/>
      <c r="C254" s="210"/>
      <c r="D254" s="210"/>
      <c r="E254" s="210"/>
      <c r="F254" s="210"/>
      <c r="G254" s="210"/>
    </row>
    <row r="255" spans="1:7" ht="20.100000000000001" customHeight="1">
      <c r="A255" s="210"/>
      <c r="B255" s="210"/>
      <c r="C255" s="210"/>
      <c r="D255" s="210"/>
      <c r="E255" s="210"/>
      <c r="F255" s="210"/>
      <c r="G255" s="210"/>
    </row>
    <row r="256" spans="1:7" ht="20.100000000000001" customHeight="1">
      <c r="A256" s="210"/>
      <c r="B256" s="210"/>
      <c r="C256" s="210"/>
      <c r="D256" s="210"/>
      <c r="E256" s="210"/>
      <c r="F256" s="210"/>
      <c r="G256" s="210"/>
    </row>
    <row r="257" spans="1:7" ht="20.100000000000001" customHeight="1">
      <c r="A257" s="210"/>
      <c r="B257" s="210"/>
      <c r="C257" s="210"/>
      <c r="D257" s="210"/>
      <c r="E257" s="210"/>
      <c r="F257" s="210"/>
      <c r="G257" s="210"/>
    </row>
    <row r="258" spans="1:7" ht="20.100000000000001" customHeight="1">
      <c r="A258" s="210"/>
      <c r="B258" s="210"/>
      <c r="C258" s="210"/>
      <c r="D258" s="210"/>
      <c r="E258" s="210"/>
      <c r="F258" s="210"/>
      <c r="G258" s="210"/>
    </row>
    <row r="259" spans="1:7" ht="20.100000000000001" customHeight="1">
      <c r="A259" s="210"/>
      <c r="B259" s="210"/>
      <c r="C259" s="210"/>
      <c r="D259" s="210"/>
      <c r="E259" s="210"/>
      <c r="F259" s="210"/>
      <c r="G259" s="210"/>
    </row>
    <row r="260" spans="1:7" ht="20.100000000000001" customHeight="1">
      <c r="A260" s="210"/>
      <c r="B260" s="210"/>
      <c r="C260" s="210"/>
      <c r="D260" s="210"/>
      <c r="E260" s="210"/>
      <c r="F260" s="210"/>
      <c r="G260" s="210"/>
    </row>
    <row r="261" spans="1:7" ht="32.25" customHeight="1">
      <c r="A261" s="210"/>
      <c r="B261" s="210"/>
      <c r="C261" s="210"/>
      <c r="D261" s="210"/>
      <c r="E261" s="210"/>
      <c r="F261" s="210"/>
      <c r="G261" s="210"/>
    </row>
    <row r="262" spans="1:7" ht="20.100000000000001" customHeight="1">
      <c r="A262" s="210"/>
      <c r="B262" s="210"/>
      <c r="C262" s="210"/>
      <c r="D262" s="210"/>
      <c r="E262" s="210"/>
      <c r="F262" s="210"/>
      <c r="G262" s="210"/>
    </row>
    <row r="263" spans="1:7" ht="20.100000000000001" customHeight="1">
      <c r="A263" s="210"/>
      <c r="B263" s="210"/>
      <c r="C263" s="210"/>
      <c r="D263" s="210"/>
      <c r="E263" s="210"/>
      <c r="F263" s="210"/>
      <c r="G263" s="210"/>
    </row>
    <row r="264" spans="1:7" ht="20.100000000000001" customHeight="1">
      <c r="A264" s="210"/>
      <c r="B264" s="210"/>
      <c r="C264" s="210"/>
      <c r="D264" s="210"/>
      <c r="E264" s="210"/>
      <c r="F264" s="210"/>
      <c r="G264" s="210"/>
    </row>
    <row r="265" spans="1:7" ht="24.75" customHeight="1">
      <c r="A265" s="210"/>
      <c r="B265" s="210"/>
      <c r="C265" s="210"/>
      <c r="D265" s="210"/>
      <c r="E265" s="210"/>
      <c r="F265" s="210"/>
      <c r="G265" s="210"/>
    </row>
    <row r="266" spans="1:7" ht="20.100000000000001" customHeight="1">
      <c r="A266" s="210"/>
      <c r="B266" s="210"/>
      <c r="C266" s="210"/>
      <c r="D266" s="210"/>
      <c r="E266" s="210"/>
      <c r="F266" s="210"/>
      <c r="G266" s="210"/>
    </row>
    <row r="267" spans="1:7" ht="20.100000000000001" customHeight="1">
      <c r="A267" s="210"/>
      <c r="B267" s="210"/>
      <c r="C267" s="210"/>
      <c r="D267" s="210"/>
      <c r="E267" s="210"/>
      <c r="F267" s="210"/>
      <c r="G267" s="210"/>
    </row>
    <row r="268" spans="1:7" ht="20.100000000000001" customHeight="1">
      <c r="A268" s="210"/>
      <c r="B268" s="210"/>
      <c r="C268" s="210"/>
      <c r="D268" s="210"/>
      <c r="E268" s="210"/>
      <c r="F268" s="210"/>
      <c r="G268" s="210"/>
    </row>
    <row r="269" spans="1:7" ht="24.75" customHeight="1">
      <c r="A269" s="210"/>
      <c r="B269" s="210"/>
      <c r="C269" s="210"/>
      <c r="D269" s="210"/>
      <c r="E269" s="210"/>
      <c r="F269" s="210"/>
      <c r="G269" s="210"/>
    </row>
    <row r="270" spans="1:7" ht="24.75" customHeight="1">
      <c r="A270" s="210"/>
      <c r="B270" s="210"/>
      <c r="C270" s="210"/>
      <c r="D270" s="210"/>
      <c r="E270" s="210"/>
      <c r="F270" s="210"/>
      <c r="G270" s="210"/>
    </row>
    <row r="271" spans="1:7" ht="23.25" customHeight="1">
      <c r="A271" s="210"/>
      <c r="B271" s="210"/>
      <c r="C271" s="210"/>
      <c r="D271" s="210"/>
      <c r="E271" s="210"/>
      <c r="F271" s="210"/>
      <c r="G271" s="210"/>
    </row>
    <row r="272" spans="1:7" ht="25.5" customHeight="1">
      <c r="A272" s="210"/>
      <c r="B272" s="210"/>
      <c r="C272" s="210"/>
      <c r="D272" s="210"/>
      <c r="E272" s="210"/>
      <c r="F272" s="210"/>
      <c r="G272" s="210"/>
    </row>
    <row r="273" spans="1:7" ht="20.100000000000001" customHeight="1">
      <c r="A273" s="210"/>
      <c r="B273" s="210"/>
      <c r="C273" s="210"/>
      <c r="D273" s="210"/>
      <c r="E273" s="210"/>
      <c r="F273" s="210"/>
      <c r="G273" s="210"/>
    </row>
    <row r="274" spans="1:7" ht="18.75">
      <c r="A274" s="210"/>
      <c r="B274" s="210"/>
      <c r="C274" s="210"/>
      <c r="D274" s="210"/>
      <c r="E274" s="210"/>
      <c r="F274" s="210"/>
      <c r="G274" s="210"/>
    </row>
    <row r="275" spans="1:7" ht="22.5" customHeight="1">
      <c r="A275" s="210"/>
      <c r="B275" s="210"/>
      <c r="C275" s="210"/>
      <c r="D275" s="210"/>
      <c r="E275" s="210"/>
      <c r="F275" s="210"/>
      <c r="G275" s="210"/>
    </row>
    <row r="276" spans="1:7" ht="18.75">
      <c r="A276" s="210"/>
      <c r="B276" s="210"/>
      <c r="C276" s="210"/>
      <c r="D276" s="210"/>
      <c r="E276" s="210"/>
      <c r="F276" s="210"/>
      <c r="G276" s="210"/>
    </row>
    <row r="277" spans="1:7" ht="18.75">
      <c r="A277" s="210"/>
      <c r="B277" s="210"/>
      <c r="C277" s="210"/>
      <c r="D277" s="210"/>
      <c r="E277" s="210"/>
      <c r="F277" s="210"/>
      <c r="G277" s="210"/>
    </row>
    <row r="278" spans="1:7" ht="26.25" customHeight="1">
      <c r="A278" s="210"/>
      <c r="B278" s="210"/>
      <c r="C278" s="210"/>
      <c r="D278" s="210"/>
      <c r="E278" s="210"/>
      <c r="F278" s="210"/>
      <c r="G278" s="210"/>
    </row>
    <row r="279" spans="1:7" ht="21.75" customHeight="1">
      <c r="A279" s="210"/>
      <c r="B279" s="210"/>
      <c r="C279" s="210"/>
      <c r="D279" s="210"/>
      <c r="E279" s="210"/>
      <c r="F279" s="210"/>
      <c r="G279" s="210"/>
    </row>
    <row r="280" spans="1:7" ht="18.75">
      <c r="A280" s="210"/>
      <c r="B280" s="210"/>
      <c r="C280" s="210"/>
      <c r="D280" s="210"/>
      <c r="E280" s="210"/>
      <c r="F280" s="210"/>
      <c r="G280" s="210"/>
    </row>
    <row r="281" spans="1:7" ht="18.75">
      <c r="A281" s="210"/>
      <c r="B281" s="210"/>
      <c r="C281" s="210"/>
      <c r="D281" s="210"/>
      <c r="E281" s="210"/>
      <c r="F281" s="210"/>
      <c r="G281" s="210"/>
    </row>
    <row r="282" spans="1:7" ht="13.5" customHeight="1">
      <c r="A282" s="210"/>
      <c r="B282" s="210"/>
      <c r="C282" s="210"/>
      <c r="D282" s="210"/>
      <c r="E282" s="210"/>
      <c r="F282" s="210"/>
      <c r="G282" s="210"/>
    </row>
    <row r="283" spans="1:7" ht="13.5" customHeight="1">
      <c r="A283" s="210"/>
      <c r="B283" s="210"/>
      <c r="C283" s="210"/>
      <c r="D283" s="210"/>
      <c r="E283" s="210"/>
      <c r="F283" s="210"/>
      <c r="G283" s="210"/>
    </row>
    <row r="284" spans="1:7" ht="18.75">
      <c r="A284" s="210"/>
      <c r="B284" s="210"/>
      <c r="C284" s="210"/>
      <c r="D284" s="210"/>
      <c r="E284" s="210"/>
      <c r="F284" s="210"/>
      <c r="G284" s="210"/>
    </row>
    <row r="285" spans="1:7" ht="25.5" customHeight="1">
      <c r="A285" s="210"/>
      <c r="B285" s="210"/>
      <c r="C285" s="210"/>
      <c r="D285" s="210"/>
      <c r="E285" s="210"/>
      <c r="F285" s="210"/>
      <c r="G285" s="210"/>
    </row>
    <row r="286" spans="1:7" ht="20.100000000000001" customHeight="1">
      <c r="A286" s="210"/>
      <c r="B286" s="210"/>
      <c r="C286" s="210"/>
      <c r="D286" s="210"/>
      <c r="E286" s="210"/>
      <c r="F286" s="210"/>
      <c r="G286" s="210"/>
    </row>
    <row r="287" spans="1:7" ht="20.100000000000001" customHeight="1">
      <c r="A287" s="210"/>
      <c r="B287" s="210"/>
      <c r="C287" s="210"/>
      <c r="D287" s="210"/>
      <c r="E287" s="210"/>
      <c r="F287" s="210"/>
      <c r="G287" s="210"/>
    </row>
    <row r="288" spans="1:7" ht="20.100000000000001" customHeight="1">
      <c r="A288" s="210"/>
      <c r="B288" s="210"/>
      <c r="C288" s="210"/>
      <c r="D288" s="210"/>
      <c r="E288" s="210"/>
      <c r="F288" s="210"/>
      <c r="G288" s="210"/>
    </row>
    <row r="289" spans="1:7" ht="20.100000000000001" customHeight="1">
      <c r="A289" s="210"/>
      <c r="B289" s="210"/>
      <c r="C289" s="210"/>
      <c r="D289" s="210"/>
      <c r="E289" s="210"/>
      <c r="F289" s="210"/>
      <c r="G289" s="210"/>
    </row>
    <row r="290" spans="1:7" ht="20.100000000000001" customHeight="1">
      <c r="A290" s="210"/>
      <c r="B290" s="210"/>
      <c r="C290" s="210"/>
      <c r="D290" s="210"/>
      <c r="E290" s="210"/>
      <c r="F290" s="210"/>
      <c r="G290" s="210"/>
    </row>
    <row r="291" spans="1:7" ht="20.100000000000001" customHeight="1">
      <c r="A291" s="210"/>
      <c r="B291" s="210"/>
      <c r="C291" s="210"/>
      <c r="D291" s="210"/>
      <c r="E291" s="210"/>
      <c r="F291" s="210"/>
      <c r="G291" s="210"/>
    </row>
    <row r="292" spans="1:7" ht="20.100000000000001" customHeight="1">
      <c r="A292" s="210"/>
      <c r="B292" s="210"/>
      <c r="C292" s="210"/>
      <c r="D292" s="210"/>
      <c r="E292" s="210"/>
      <c r="F292" s="210"/>
      <c r="G292" s="210"/>
    </row>
    <row r="293" spans="1:7" ht="20.100000000000001" customHeight="1">
      <c r="A293" s="210"/>
      <c r="B293" s="210"/>
      <c r="C293" s="210"/>
      <c r="D293" s="210"/>
      <c r="E293" s="210"/>
      <c r="F293" s="210"/>
      <c r="G293" s="210"/>
    </row>
    <row r="294" spans="1:7" ht="20.100000000000001" customHeight="1">
      <c r="A294" s="210"/>
      <c r="B294" s="210"/>
      <c r="C294" s="210"/>
      <c r="D294" s="210"/>
      <c r="E294" s="210"/>
      <c r="F294" s="210"/>
      <c r="G294" s="210"/>
    </row>
    <row r="295" spans="1:7" ht="20.100000000000001" customHeight="1">
      <c r="A295" s="210"/>
      <c r="B295" s="210"/>
      <c r="C295" s="210"/>
      <c r="D295" s="210"/>
      <c r="E295" s="210"/>
      <c r="F295" s="210"/>
      <c r="G295" s="210"/>
    </row>
    <row r="296" spans="1:7" ht="20.100000000000001" customHeight="1">
      <c r="A296" s="210"/>
      <c r="B296" s="210"/>
      <c r="C296" s="210"/>
      <c r="D296" s="210"/>
      <c r="E296" s="210"/>
      <c r="F296" s="210"/>
      <c r="G296" s="210"/>
    </row>
    <row r="297" spans="1:7" ht="20.100000000000001" customHeight="1">
      <c r="A297" s="210"/>
      <c r="B297" s="210"/>
      <c r="C297" s="210"/>
      <c r="D297" s="210"/>
      <c r="E297" s="210"/>
      <c r="F297" s="210"/>
      <c r="G297" s="210"/>
    </row>
    <row r="298" spans="1:7" ht="32.25" customHeight="1">
      <c r="A298" s="210"/>
      <c r="B298" s="210"/>
      <c r="C298" s="210"/>
      <c r="D298" s="210"/>
      <c r="E298" s="210"/>
      <c r="F298" s="210"/>
      <c r="G298" s="210"/>
    </row>
    <row r="299" spans="1:7" ht="20.100000000000001" customHeight="1">
      <c r="A299" s="210"/>
      <c r="B299" s="210"/>
      <c r="C299" s="210"/>
      <c r="D299" s="210"/>
      <c r="E299" s="210"/>
      <c r="F299" s="210"/>
      <c r="G299" s="210"/>
    </row>
    <row r="300" spans="1:7" ht="20.100000000000001" customHeight="1">
      <c r="A300" s="210"/>
      <c r="B300" s="210"/>
      <c r="C300" s="210"/>
      <c r="D300" s="210"/>
      <c r="E300" s="210"/>
      <c r="F300" s="210"/>
      <c r="G300" s="210"/>
    </row>
    <row r="301" spans="1:7" ht="20.100000000000001" customHeight="1">
      <c r="A301" s="210"/>
      <c r="B301" s="210"/>
      <c r="C301" s="210"/>
      <c r="D301" s="210"/>
      <c r="E301" s="210"/>
      <c r="F301" s="210"/>
      <c r="G301" s="210"/>
    </row>
    <row r="302" spans="1:7" ht="24.75" customHeight="1">
      <c r="A302" s="210"/>
      <c r="B302" s="210"/>
      <c r="C302" s="210"/>
      <c r="D302" s="210"/>
      <c r="E302" s="210"/>
      <c r="F302" s="210"/>
      <c r="G302" s="210"/>
    </row>
    <row r="303" spans="1:7" ht="20.100000000000001" customHeight="1">
      <c r="A303" s="210"/>
      <c r="B303" s="210"/>
      <c r="C303" s="210"/>
      <c r="D303" s="210"/>
      <c r="E303" s="210"/>
      <c r="F303" s="210"/>
      <c r="G303" s="210"/>
    </row>
    <row r="304" spans="1:7" ht="20.100000000000001" customHeight="1">
      <c r="A304" s="210"/>
      <c r="B304" s="210"/>
      <c r="C304" s="210"/>
      <c r="D304" s="210"/>
      <c r="E304" s="210"/>
      <c r="F304" s="210"/>
      <c r="G304" s="210"/>
    </row>
    <row r="305" spans="1:7" ht="20.100000000000001" customHeight="1">
      <c r="A305" s="210"/>
      <c r="B305" s="210"/>
      <c r="C305" s="210"/>
      <c r="D305" s="210"/>
      <c r="E305" s="210"/>
      <c r="F305" s="210"/>
      <c r="G305" s="210"/>
    </row>
    <row r="306" spans="1:7" ht="24.75" customHeight="1">
      <c r="A306" s="210"/>
      <c r="B306" s="210"/>
      <c r="C306" s="210"/>
      <c r="D306" s="210"/>
      <c r="E306" s="210"/>
      <c r="F306" s="210"/>
      <c r="G306" s="210"/>
    </row>
    <row r="307" spans="1:7" ht="24.75" customHeight="1">
      <c r="A307" s="210"/>
      <c r="B307" s="210"/>
      <c r="C307" s="210"/>
      <c r="D307" s="210"/>
      <c r="E307" s="210"/>
      <c r="F307" s="210"/>
      <c r="G307" s="210"/>
    </row>
    <row r="308" spans="1:7" ht="23.25" customHeight="1">
      <c r="A308" s="210"/>
      <c r="B308" s="210"/>
      <c r="C308" s="210"/>
      <c r="D308" s="210"/>
      <c r="E308" s="210"/>
      <c r="F308" s="210"/>
      <c r="G308" s="210"/>
    </row>
    <row r="309" spans="1:7" ht="25.5" customHeight="1">
      <c r="A309" s="210"/>
      <c r="B309" s="210"/>
      <c r="C309" s="210"/>
      <c r="D309" s="210"/>
      <c r="E309" s="210"/>
      <c r="F309" s="210"/>
      <c r="G309" s="210"/>
    </row>
    <row r="310" spans="1:7" ht="20.100000000000001" customHeight="1">
      <c r="A310" s="210"/>
      <c r="B310" s="210"/>
      <c r="C310" s="210"/>
      <c r="D310" s="210"/>
      <c r="E310" s="210"/>
      <c r="F310" s="210"/>
      <c r="G310" s="210"/>
    </row>
    <row r="311" spans="1:7" ht="18.75">
      <c r="A311" s="210"/>
      <c r="B311" s="210"/>
      <c r="C311" s="210"/>
      <c r="D311" s="210"/>
      <c r="E311" s="210"/>
      <c r="F311" s="210"/>
      <c r="G311" s="210"/>
    </row>
    <row r="312" spans="1:7" ht="22.5" customHeight="1">
      <c r="A312" s="210"/>
      <c r="B312" s="210"/>
      <c r="C312" s="210"/>
      <c r="D312" s="210"/>
      <c r="E312" s="210"/>
      <c r="F312" s="210"/>
      <c r="G312" s="210"/>
    </row>
    <row r="313" spans="1:7" ht="18.75">
      <c r="A313" s="210"/>
      <c r="B313" s="210"/>
      <c r="C313" s="210"/>
      <c r="D313" s="210"/>
      <c r="E313" s="210"/>
      <c r="F313" s="210"/>
      <c r="G313" s="210"/>
    </row>
    <row r="314" spans="1:7" ht="18.75">
      <c r="A314" s="210"/>
      <c r="B314" s="210"/>
      <c r="C314" s="210"/>
      <c r="D314" s="210"/>
      <c r="E314" s="210"/>
      <c r="F314" s="210"/>
      <c r="G314" s="210"/>
    </row>
    <row r="315" spans="1:7" ht="26.25" customHeight="1">
      <c r="A315" s="210"/>
      <c r="B315" s="210"/>
      <c r="C315" s="210"/>
      <c r="D315" s="210"/>
      <c r="E315" s="210"/>
      <c r="F315" s="210"/>
      <c r="G315" s="210"/>
    </row>
    <row r="316" spans="1:7" ht="21.75" customHeight="1">
      <c r="A316" s="210"/>
      <c r="B316" s="210"/>
      <c r="C316" s="210"/>
      <c r="D316" s="210"/>
      <c r="E316" s="210"/>
      <c r="F316" s="210"/>
      <c r="G316" s="210"/>
    </row>
    <row r="317" spans="1:7" ht="18.75">
      <c r="A317" s="210"/>
      <c r="B317" s="210"/>
      <c r="C317" s="210"/>
      <c r="D317" s="210"/>
      <c r="E317" s="210"/>
      <c r="F317" s="210"/>
      <c r="G317" s="210"/>
    </row>
    <row r="318" spans="1:7" ht="18.75">
      <c r="A318" s="210"/>
      <c r="B318" s="210"/>
      <c r="C318" s="210"/>
      <c r="D318" s="210"/>
      <c r="E318" s="210"/>
      <c r="F318" s="210"/>
      <c r="G318" s="210"/>
    </row>
    <row r="319" spans="1:7" ht="13.5" customHeight="1">
      <c r="A319" s="210"/>
      <c r="B319" s="210"/>
      <c r="C319" s="210"/>
      <c r="D319" s="210"/>
      <c r="E319" s="210"/>
      <c r="F319" s="210"/>
      <c r="G319" s="210"/>
    </row>
    <row r="320" spans="1:7" ht="13.5" customHeight="1">
      <c r="A320" s="210"/>
      <c r="B320" s="210"/>
      <c r="C320" s="210"/>
      <c r="D320" s="210"/>
      <c r="E320" s="210"/>
      <c r="F320" s="210"/>
      <c r="G320" s="210"/>
    </row>
    <row r="321" spans="1:7" ht="18.75">
      <c r="A321" s="210"/>
      <c r="B321" s="210"/>
      <c r="C321" s="210"/>
      <c r="D321" s="210"/>
      <c r="E321" s="210"/>
      <c r="F321" s="210"/>
      <c r="G321" s="210"/>
    </row>
    <row r="322" spans="1:7" ht="25.5" customHeight="1">
      <c r="A322" s="210"/>
      <c r="B322" s="210"/>
      <c r="C322" s="210"/>
      <c r="D322" s="210"/>
      <c r="E322" s="210"/>
      <c r="F322" s="210"/>
      <c r="G322" s="210"/>
    </row>
    <row r="323" spans="1:7" ht="20.100000000000001" customHeight="1">
      <c r="A323" s="210"/>
      <c r="B323" s="210"/>
      <c r="C323" s="210"/>
      <c r="D323" s="210"/>
      <c r="E323" s="210"/>
      <c r="F323" s="210"/>
      <c r="G323" s="210"/>
    </row>
    <row r="324" spans="1:7" ht="20.100000000000001" customHeight="1">
      <c r="A324" s="210"/>
      <c r="B324" s="210"/>
      <c r="C324" s="210"/>
      <c r="D324" s="210"/>
      <c r="E324" s="210"/>
      <c r="F324" s="210"/>
      <c r="G324" s="210"/>
    </row>
    <row r="325" spans="1:7" ht="20.100000000000001" customHeight="1">
      <c r="A325" s="210"/>
      <c r="B325" s="210"/>
      <c r="C325" s="210"/>
      <c r="D325" s="210"/>
      <c r="E325" s="210"/>
      <c r="F325" s="210"/>
      <c r="G325" s="210"/>
    </row>
    <row r="326" spans="1:7" ht="20.100000000000001" customHeight="1">
      <c r="A326" s="210"/>
      <c r="B326" s="210"/>
      <c r="C326" s="210"/>
      <c r="D326" s="210"/>
      <c r="E326" s="210"/>
      <c r="F326" s="210"/>
      <c r="G326" s="210"/>
    </row>
    <row r="327" spans="1:7" ht="20.100000000000001" customHeight="1">
      <c r="A327" s="210"/>
      <c r="B327" s="210"/>
      <c r="C327" s="210"/>
      <c r="D327" s="210"/>
      <c r="E327" s="210"/>
      <c r="F327" s="210"/>
      <c r="G327" s="210"/>
    </row>
    <row r="328" spans="1:7" ht="20.100000000000001" customHeight="1">
      <c r="A328" s="210"/>
      <c r="B328" s="210"/>
      <c r="C328" s="210"/>
      <c r="D328" s="210"/>
      <c r="E328" s="210"/>
      <c r="F328" s="210"/>
      <c r="G328" s="210"/>
    </row>
    <row r="329" spans="1:7" ht="20.100000000000001" customHeight="1">
      <c r="A329" s="210"/>
      <c r="B329" s="210"/>
      <c r="C329" s="210"/>
      <c r="D329" s="210"/>
      <c r="E329" s="210"/>
      <c r="F329" s="210"/>
      <c r="G329" s="210"/>
    </row>
    <row r="330" spans="1:7" ht="20.100000000000001" customHeight="1">
      <c r="A330" s="210"/>
      <c r="B330" s="210"/>
      <c r="C330" s="210"/>
      <c r="D330" s="210"/>
      <c r="E330" s="210"/>
      <c r="F330" s="210"/>
      <c r="G330" s="210"/>
    </row>
    <row r="331" spans="1:7" ht="20.100000000000001" customHeight="1">
      <c r="A331" s="210"/>
      <c r="B331" s="210"/>
      <c r="C331" s="210"/>
      <c r="D331" s="210"/>
      <c r="E331" s="210"/>
      <c r="F331" s="210"/>
      <c r="G331" s="210"/>
    </row>
    <row r="332" spans="1:7" ht="20.100000000000001" customHeight="1">
      <c r="A332" s="210"/>
      <c r="B332" s="210"/>
      <c r="C332" s="210"/>
      <c r="D332" s="210"/>
      <c r="E332" s="210"/>
      <c r="F332" s="210"/>
      <c r="G332" s="210"/>
    </row>
    <row r="333" spans="1:7" ht="20.100000000000001" customHeight="1">
      <c r="A333" s="210"/>
      <c r="B333" s="210"/>
      <c r="C333" s="210"/>
      <c r="D333" s="210"/>
      <c r="E333" s="210"/>
      <c r="F333" s="210"/>
      <c r="G333" s="210"/>
    </row>
    <row r="334" spans="1:7" ht="20.100000000000001" customHeight="1">
      <c r="A334" s="210"/>
      <c r="B334" s="210"/>
      <c r="C334" s="210"/>
      <c r="D334" s="210"/>
      <c r="E334" s="210"/>
      <c r="F334" s="210"/>
      <c r="G334" s="210"/>
    </row>
    <row r="335" spans="1:7" ht="32.25" customHeight="1">
      <c r="A335" s="210"/>
      <c r="B335" s="210"/>
      <c r="C335" s="210"/>
      <c r="D335" s="210"/>
      <c r="E335" s="210"/>
      <c r="F335" s="210"/>
      <c r="G335" s="210"/>
    </row>
    <row r="336" spans="1:7" ht="20.100000000000001" customHeight="1">
      <c r="A336" s="210"/>
      <c r="B336" s="210"/>
      <c r="C336" s="210"/>
      <c r="D336" s="210"/>
      <c r="E336" s="210"/>
      <c r="F336" s="210"/>
      <c r="G336" s="210"/>
    </row>
    <row r="337" spans="1:7" ht="20.100000000000001" customHeight="1">
      <c r="A337" s="210"/>
      <c r="B337" s="210"/>
      <c r="C337" s="210"/>
      <c r="D337" s="210"/>
      <c r="E337" s="210"/>
      <c r="F337" s="210"/>
      <c r="G337" s="210"/>
    </row>
    <row r="338" spans="1:7" ht="20.100000000000001" customHeight="1">
      <c r="A338" s="210"/>
      <c r="B338" s="210"/>
      <c r="C338" s="210"/>
      <c r="D338" s="210"/>
      <c r="E338" s="210"/>
      <c r="F338" s="210"/>
      <c r="G338" s="210"/>
    </row>
    <row r="339" spans="1:7" ht="24.75" customHeight="1">
      <c r="A339" s="210"/>
      <c r="B339" s="210"/>
      <c r="C339" s="210"/>
      <c r="D339" s="210"/>
      <c r="E339" s="210"/>
      <c r="F339" s="210"/>
      <c r="G339" s="210"/>
    </row>
    <row r="340" spans="1:7" ht="20.100000000000001" customHeight="1">
      <c r="A340" s="210"/>
      <c r="B340" s="210"/>
      <c r="C340" s="210"/>
      <c r="D340" s="210"/>
      <c r="E340" s="210"/>
      <c r="F340" s="210"/>
      <c r="G340" s="210"/>
    </row>
    <row r="341" spans="1:7" ht="20.100000000000001" customHeight="1">
      <c r="A341" s="210"/>
      <c r="B341" s="210"/>
      <c r="C341" s="210"/>
      <c r="D341" s="210"/>
      <c r="E341" s="210"/>
      <c r="F341" s="210"/>
      <c r="G341" s="210"/>
    </row>
    <row r="342" spans="1:7" ht="16.5" customHeight="1">
      <c r="A342" s="210"/>
      <c r="B342" s="210"/>
      <c r="C342" s="210"/>
      <c r="D342" s="210"/>
      <c r="E342" s="210"/>
      <c r="F342" s="210"/>
      <c r="G342" s="210"/>
    </row>
    <row r="343" spans="1:7" ht="16.5" customHeight="1">
      <c r="A343" s="210"/>
      <c r="B343" s="210"/>
      <c r="C343" s="210"/>
      <c r="D343" s="210"/>
      <c r="E343" s="210"/>
      <c r="F343" s="210"/>
      <c r="G343" s="210"/>
    </row>
    <row r="344" spans="1:7" ht="24.75" customHeight="1">
      <c r="A344" s="210"/>
      <c r="B344" s="210"/>
      <c r="C344" s="210"/>
      <c r="D344" s="210"/>
      <c r="E344" s="210"/>
      <c r="F344" s="210"/>
      <c r="G344" s="210"/>
    </row>
    <row r="345" spans="1:7" ht="23.25" customHeight="1">
      <c r="A345" s="210"/>
      <c r="B345" s="210"/>
      <c r="C345" s="210"/>
      <c r="D345" s="210"/>
      <c r="E345" s="210"/>
      <c r="F345" s="210"/>
      <c r="G345" s="210"/>
    </row>
    <row r="346" spans="1:7" ht="25.5" customHeight="1">
      <c r="A346" s="210"/>
      <c r="B346" s="210"/>
      <c r="C346" s="210"/>
      <c r="D346" s="210"/>
      <c r="E346" s="210"/>
      <c r="F346" s="210"/>
      <c r="G346" s="210"/>
    </row>
    <row r="347" spans="1:7" ht="20.100000000000001" customHeight="1">
      <c r="A347" s="210"/>
      <c r="B347" s="210"/>
      <c r="C347" s="210"/>
      <c r="D347" s="210"/>
      <c r="E347" s="210"/>
      <c r="F347" s="210"/>
      <c r="G347" s="210"/>
    </row>
    <row r="348" spans="1:7" ht="18.75">
      <c r="A348" s="210"/>
      <c r="B348" s="210"/>
      <c r="C348" s="210"/>
      <c r="D348" s="210"/>
      <c r="E348" s="210"/>
      <c r="F348" s="210"/>
      <c r="G348" s="210"/>
    </row>
    <row r="349" spans="1:7" ht="3.75" customHeight="1">
      <c r="A349" s="210"/>
      <c r="B349" s="210"/>
      <c r="C349" s="210"/>
      <c r="D349" s="210"/>
      <c r="E349" s="210"/>
      <c r="F349" s="210"/>
      <c r="G349" s="210"/>
    </row>
  </sheetData>
  <mergeCells count="7">
    <mergeCell ref="F7:G7"/>
    <mergeCell ref="A4:G4"/>
    <mergeCell ref="A5:G5"/>
    <mergeCell ref="A7:A8"/>
    <mergeCell ref="B7:B8"/>
    <mergeCell ref="C7:C8"/>
    <mergeCell ref="D7:E7"/>
  </mergeCells>
  <pageMargins left="0.61" right="0.34" top="0.4" bottom="0.42" header="0.34" footer="0.25"/>
  <pageSetup paperSize="9" scale="75" pageOrder="overThenDown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Q208"/>
  <sheetViews>
    <sheetView topLeftCell="J1" zoomScaleNormal="100" workbookViewId="0"/>
  </sheetViews>
  <sheetFormatPr defaultRowHeight="12.75" customHeight="1"/>
  <cols>
    <col min="1" max="1" width="2.375" style="76" hidden="1" customWidth="1"/>
    <col min="2" max="2" width="39.875" style="76" hidden="1" customWidth="1"/>
    <col min="3" max="3" width="4.625" style="77" hidden="1" customWidth="1"/>
    <col min="4" max="4" width="5.375" style="76" hidden="1" customWidth="1"/>
    <col min="5" max="5" width="14.875" style="78" hidden="1" customWidth="1"/>
    <col min="6" max="6" width="15.5" style="78" hidden="1" customWidth="1"/>
    <col min="7" max="7" width="11.875" style="78" hidden="1" customWidth="1"/>
    <col min="8" max="8" width="5.375" style="78" hidden="1" customWidth="1"/>
    <col min="9" max="9" width="5.75" style="76" hidden="1" customWidth="1"/>
    <col min="10" max="10" width="46.625" style="76" customWidth="1"/>
    <col min="11" max="11" width="4.875" style="76" customWidth="1"/>
    <col min="12" max="12" width="5.5" style="76" customWidth="1"/>
    <col min="13" max="13" width="12.625" style="83" customWidth="1"/>
    <col min="14" max="14" width="12.5" style="76" customWidth="1"/>
    <col min="15" max="15" width="9" style="76"/>
    <col min="16" max="16" width="13.75" style="80" customWidth="1"/>
    <col min="17" max="17" width="9.625" style="76" customWidth="1"/>
    <col min="18" max="16384" width="9" style="76"/>
  </cols>
  <sheetData>
    <row r="1" spans="1:17" ht="14.25" customHeight="1">
      <c r="J1" s="79" t="s">
        <v>181</v>
      </c>
      <c r="M1" s="384" t="s">
        <v>182</v>
      </c>
      <c r="N1" s="384"/>
    </row>
    <row r="2" spans="1:17" ht="14.25" customHeight="1">
      <c r="J2" s="79" t="s">
        <v>183</v>
      </c>
      <c r="M2" s="81"/>
      <c r="N2" s="81"/>
    </row>
    <row r="3" spans="1:17" ht="14.25" customHeight="1">
      <c r="J3" s="82" t="s">
        <v>184</v>
      </c>
    </row>
    <row r="4" spans="1:17" ht="9" customHeight="1"/>
    <row r="5" spans="1:17" ht="21.75" customHeight="1">
      <c r="J5" s="385" t="s">
        <v>185</v>
      </c>
      <c r="K5" s="385"/>
      <c r="L5" s="385"/>
      <c r="M5" s="385"/>
      <c r="N5" s="385"/>
    </row>
    <row r="6" spans="1:17" ht="14.25" customHeight="1">
      <c r="A6" s="84"/>
      <c r="B6" s="84"/>
      <c r="C6" s="85"/>
      <c r="D6" s="84"/>
      <c r="E6" s="86"/>
      <c r="F6" s="86"/>
      <c r="G6" s="86"/>
      <c r="H6" s="86"/>
      <c r="I6" s="84"/>
      <c r="J6" s="386" t="s">
        <v>186</v>
      </c>
      <c r="K6" s="386"/>
      <c r="L6" s="386"/>
      <c r="M6" s="386"/>
      <c r="N6" s="386"/>
    </row>
    <row r="7" spans="1:17" ht="14.25" customHeight="1">
      <c r="J7" s="387" t="s">
        <v>187</v>
      </c>
      <c r="K7" s="387"/>
      <c r="L7" s="387"/>
      <c r="M7" s="387"/>
      <c r="N7" s="387"/>
    </row>
    <row r="8" spans="1:17" ht="16.5" customHeight="1">
      <c r="E8" s="87"/>
      <c r="I8" s="88"/>
      <c r="N8" s="89" t="s">
        <v>188</v>
      </c>
      <c r="O8" s="88"/>
    </row>
    <row r="9" spans="1:17" s="90" customFormat="1" ht="31.5" customHeight="1">
      <c r="C9" s="91"/>
      <c r="E9" s="92"/>
      <c r="F9" s="93"/>
      <c r="G9" s="93"/>
      <c r="H9" s="93"/>
      <c r="I9" s="94"/>
      <c r="J9" s="393" t="s">
        <v>26</v>
      </c>
      <c r="K9" s="393" t="s">
        <v>180</v>
      </c>
      <c r="L9" s="394" t="s">
        <v>189</v>
      </c>
      <c r="M9" s="388" t="s">
        <v>190</v>
      </c>
      <c r="N9" s="389"/>
      <c r="O9" s="94"/>
      <c r="P9" s="95"/>
    </row>
    <row r="10" spans="1:17" s="94" customFormat="1" ht="15.75" customHeight="1">
      <c r="B10" s="96" t="s">
        <v>191</v>
      </c>
      <c r="C10" s="97" t="s">
        <v>192</v>
      </c>
      <c r="D10" s="98"/>
      <c r="E10" s="99" t="s">
        <v>317</v>
      </c>
      <c r="F10" s="99" t="s">
        <v>318</v>
      </c>
      <c r="G10" s="100"/>
      <c r="H10" s="100"/>
      <c r="I10" s="101"/>
      <c r="J10" s="393"/>
      <c r="K10" s="393"/>
      <c r="L10" s="394"/>
      <c r="M10" s="102" t="s">
        <v>193</v>
      </c>
      <c r="N10" s="102" t="s">
        <v>194</v>
      </c>
      <c r="P10" s="103"/>
    </row>
    <row r="11" spans="1:17" s="104" customFormat="1" ht="15.75" customHeight="1">
      <c r="B11" s="105"/>
      <c r="C11" s="105"/>
      <c r="D11" s="106"/>
      <c r="E11" s="107"/>
      <c r="F11" s="107"/>
      <c r="G11" s="108"/>
      <c r="H11" s="108"/>
      <c r="I11" s="109"/>
      <c r="J11" s="110">
        <v>1</v>
      </c>
      <c r="K11" s="110">
        <v>2</v>
      </c>
      <c r="L11" s="110">
        <v>3</v>
      </c>
      <c r="M11" s="111">
        <v>4</v>
      </c>
      <c r="N11" s="111">
        <v>5</v>
      </c>
      <c r="P11" s="112"/>
    </row>
    <row r="12" spans="1:17" ht="15.75" customHeight="1">
      <c r="A12" s="88"/>
      <c r="B12" s="113" t="s">
        <v>195</v>
      </c>
      <c r="C12" s="114"/>
      <c r="D12" s="113"/>
      <c r="E12" s="115"/>
      <c r="F12" s="115"/>
      <c r="G12" s="115"/>
      <c r="H12" s="115"/>
      <c r="J12" s="116" t="s">
        <v>196</v>
      </c>
      <c r="K12" s="117"/>
      <c r="L12" s="117"/>
      <c r="M12" s="118"/>
      <c r="N12" s="119"/>
      <c r="O12" s="88"/>
    </row>
    <row r="13" spans="1:17" s="125" customFormat="1" ht="14.25" customHeight="1">
      <c r="A13" s="120"/>
      <c r="B13" s="121" t="s">
        <v>197</v>
      </c>
      <c r="C13" s="122" t="s">
        <v>3</v>
      </c>
      <c r="D13" s="113"/>
      <c r="E13" s="123"/>
      <c r="F13" s="124"/>
      <c r="G13" s="124"/>
      <c r="H13" s="123"/>
      <c r="J13" s="126" t="s">
        <v>198</v>
      </c>
      <c r="K13" s="127" t="s">
        <v>3</v>
      </c>
      <c r="L13" s="127"/>
      <c r="M13" s="128">
        <v>5415013623</v>
      </c>
      <c r="N13" s="128">
        <v>9186978613</v>
      </c>
      <c r="O13" s="120"/>
      <c r="P13" s="129"/>
    </row>
    <row r="14" spans="1:17" ht="13.5">
      <c r="A14" s="88"/>
      <c r="B14" s="121" t="s">
        <v>199</v>
      </c>
      <c r="C14" s="130"/>
      <c r="D14" s="131"/>
      <c r="E14" s="115"/>
      <c r="F14" s="115"/>
      <c r="G14" s="132"/>
      <c r="H14" s="133"/>
      <c r="J14" s="126" t="s">
        <v>200</v>
      </c>
      <c r="K14" s="134"/>
      <c r="L14" s="134"/>
      <c r="M14" s="135"/>
      <c r="N14" s="136"/>
      <c r="O14" s="88"/>
    </row>
    <row r="15" spans="1:17" ht="12.75" customHeight="1">
      <c r="A15" s="88"/>
      <c r="B15" s="137" t="s">
        <v>201</v>
      </c>
      <c r="C15" s="122" t="s">
        <v>5</v>
      </c>
      <c r="D15" s="138"/>
      <c r="E15" s="115"/>
      <c r="F15" s="132"/>
      <c r="G15" s="132"/>
      <c r="H15" s="115"/>
      <c r="J15" s="139" t="s">
        <v>202</v>
      </c>
      <c r="K15" s="127" t="s">
        <v>5</v>
      </c>
      <c r="L15" s="127"/>
      <c r="M15" s="135">
        <v>99380513096</v>
      </c>
      <c r="N15" s="135">
        <v>100690291825</v>
      </c>
      <c r="O15" s="88"/>
      <c r="Q15" s="140"/>
    </row>
    <row r="16" spans="1:17" ht="14.25" customHeight="1">
      <c r="A16" s="88"/>
      <c r="B16" s="137" t="s">
        <v>203</v>
      </c>
      <c r="C16" s="141" t="s">
        <v>204</v>
      </c>
      <c r="D16" s="138"/>
      <c r="E16" s="115"/>
      <c r="F16" s="115"/>
      <c r="G16" s="132"/>
      <c r="H16" s="115"/>
      <c r="J16" s="139" t="s">
        <v>205</v>
      </c>
      <c r="K16" s="127" t="s">
        <v>204</v>
      </c>
      <c r="L16" s="127"/>
      <c r="M16" s="142">
        <v>-1175313093</v>
      </c>
      <c r="N16" s="135">
        <v>-14247972839</v>
      </c>
      <c r="O16" s="88"/>
    </row>
    <row r="17" spans="1:16" ht="24.75" hidden="1" customHeight="1">
      <c r="A17" s="88"/>
      <c r="B17" s="137" t="s">
        <v>206</v>
      </c>
      <c r="C17" s="141" t="s">
        <v>207</v>
      </c>
      <c r="D17" s="138"/>
      <c r="E17" s="115"/>
      <c r="F17" s="115">
        <v>0</v>
      </c>
      <c r="G17" s="132"/>
      <c r="H17" s="115"/>
      <c r="J17" s="139" t="s">
        <v>208</v>
      </c>
      <c r="K17" s="143" t="s">
        <v>207</v>
      </c>
      <c r="L17" s="143"/>
      <c r="M17" s="135">
        <v>0</v>
      </c>
      <c r="N17" s="144">
        <v>0</v>
      </c>
      <c r="O17" s="88"/>
    </row>
    <row r="18" spans="1:16" ht="12.75" customHeight="1">
      <c r="A18" s="88"/>
      <c r="B18" s="145" t="s">
        <v>209</v>
      </c>
      <c r="C18" s="122" t="s">
        <v>210</v>
      </c>
      <c r="D18" s="138"/>
      <c r="E18" s="146"/>
      <c r="F18" s="132"/>
      <c r="G18" s="132"/>
      <c r="H18" s="115"/>
      <c r="J18" s="139" t="s">
        <v>211</v>
      </c>
      <c r="K18" s="127" t="s">
        <v>210</v>
      </c>
      <c r="L18" s="127"/>
      <c r="M18" s="135">
        <v>-2296082330</v>
      </c>
      <c r="N18" s="135">
        <v>-1750148526</v>
      </c>
      <c r="O18" s="88"/>
    </row>
    <row r="19" spans="1:16" ht="12.75" customHeight="1">
      <c r="A19" s="88"/>
      <c r="B19" s="138" t="s">
        <v>212</v>
      </c>
      <c r="C19" s="122" t="s">
        <v>213</v>
      </c>
      <c r="D19" s="138"/>
      <c r="E19" s="147"/>
      <c r="F19" s="132"/>
      <c r="G19" s="132"/>
      <c r="H19" s="115"/>
      <c r="J19" s="139" t="s">
        <v>214</v>
      </c>
      <c r="K19" s="127" t="s">
        <v>213</v>
      </c>
      <c r="L19" s="127"/>
      <c r="M19" s="135">
        <v>22529160755</v>
      </c>
      <c r="N19" s="135">
        <v>16498558415</v>
      </c>
      <c r="O19" s="88"/>
    </row>
    <row r="20" spans="1:16" ht="12.75" customHeight="1">
      <c r="A20" s="88"/>
      <c r="B20" s="138"/>
      <c r="C20" s="122"/>
      <c r="D20" s="138"/>
      <c r="E20" s="147"/>
      <c r="F20" s="132"/>
      <c r="G20" s="132"/>
      <c r="H20" s="115"/>
      <c r="J20" s="139" t="s">
        <v>215</v>
      </c>
      <c r="K20" s="143" t="s">
        <v>216</v>
      </c>
      <c r="L20" s="143"/>
      <c r="M20" s="135"/>
      <c r="N20" s="135"/>
      <c r="O20" s="88"/>
    </row>
    <row r="21" spans="1:16" ht="12.2" customHeight="1">
      <c r="A21" s="88"/>
      <c r="B21" s="121" t="s">
        <v>217</v>
      </c>
      <c r="C21" s="122" t="s">
        <v>218</v>
      </c>
      <c r="D21" s="113"/>
      <c r="E21" s="123">
        <v>0</v>
      </c>
      <c r="F21" s="123">
        <v>0</v>
      </c>
      <c r="G21" s="123"/>
      <c r="H21" s="123"/>
      <c r="J21" s="148" t="s">
        <v>219</v>
      </c>
      <c r="K21" s="149" t="s">
        <v>218</v>
      </c>
      <c r="L21" s="149"/>
      <c r="M21" s="128">
        <v>123853292051</v>
      </c>
      <c r="N21" s="128">
        <v>110377707488</v>
      </c>
      <c r="O21" s="88"/>
    </row>
    <row r="22" spans="1:16" ht="12.75" customHeight="1">
      <c r="A22" s="88"/>
      <c r="B22" s="138" t="s">
        <v>220</v>
      </c>
      <c r="C22" s="122" t="s">
        <v>221</v>
      </c>
      <c r="D22" s="138"/>
      <c r="E22" s="115"/>
      <c r="F22" s="115"/>
      <c r="G22" s="115"/>
      <c r="H22" s="115"/>
      <c r="J22" s="139" t="s">
        <v>222</v>
      </c>
      <c r="K22" s="127" t="s">
        <v>221</v>
      </c>
      <c r="L22" s="127"/>
      <c r="M22" s="135">
        <v>-144486302525</v>
      </c>
      <c r="N22" s="135">
        <v>-12375202269</v>
      </c>
      <c r="O22" s="88"/>
    </row>
    <row r="23" spans="1:16">
      <c r="A23" s="88"/>
      <c r="B23" s="138" t="s">
        <v>223</v>
      </c>
      <c r="C23" s="122" t="s">
        <v>224</v>
      </c>
      <c r="D23" s="138"/>
      <c r="E23" s="115"/>
      <c r="F23" s="115"/>
      <c r="G23" s="115"/>
      <c r="H23" s="115"/>
      <c r="J23" s="139" t="s">
        <v>225</v>
      </c>
      <c r="K23" s="143" t="s">
        <v>224</v>
      </c>
      <c r="L23" s="143"/>
      <c r="M23" s="135">
        <v>-94511858358</v>
      </c>
      <c r="N23" s="135">
        <v>-37657675884</v>
      </c>
      <c r="O23" s="88"/>
    </row>
    <row r="24" spans="1:16" ht="25.5">
      <c r="A24" s="88"/>
      <c r="B24" s="138" t="s">
        <v>226</v>
      </c>
      <c r="C24" s="122" t="s">
        <v>227</v>
      </c>
      <c r="D24" s="138"/>
      <c r="E24" s="115"/>
      <c r="F24" s="115"/>
      <c r="G24" s="115"/>
      <c r="H24" s="115"/>
      <c r="J24" s="139" t="s">
        <v>228</v>
      </c>
      <c r="K24" s="143" t="s">
        <v>227</v>
      </c>
      <c r="L24" s="143"/>
      <c r="M24" s="135">
        <v>252476282103</v>
      </c>
      <c r="N24" s="135">
        <v>136113231336</v>
      </c>
      <c r="O24" s="88"/>
    </row>
    <row r="25" spans="1:16">
      <c r="A25" s="88"/>
      <c r="B25" s="138" t="s">
        <v>229</v>
      </c>
      <c r="C25" s="141" t="s">
        <v>230</v>
      </c>
      <c r="D25" s="138"/>
      <c r="E25" s="115"/>
      <c r="F25" s="115"/>
      <c r="G25" s="115"/>
      <c r="H25" s="115"/>
      <c r="J25" s="139" t="s">
        <v>231</v>
      </c>
      <c r="K25" s="150">
        <v>12</v>
      </c>
      <c r="L25" s="150"/>
      <c r="M25" s="135">
        <v>-25634984716</v>
      </c>
      <c r="N25" s="142">
        <v>-8621129</v>
      </c>
      <c r="O25" s="88"/>
    </row>
    <row r="26" spans="1:16">
      <c r="A26" s="88"/>
      <c r="B26" s="138"/>
      <c r="C26" s="141"/>
      <c r="D26" s="138"/>
      <c r="E26" s="115"/>
      <c r="F26" s="115"/>
      <c r="G26" s="115"/>
      <c r="H26" s="115"/>
      <c r="J26" s="139" t="s">
        <v>232</v>
      </c>
      <c r="K26" s="150">
        <v>13</v>
      </c>
      <c r="L26" s="150"/>
      <c r="M26" s="135"/>
      <c r="N26" s="142"/>
      <c r="O26" s="88"/>
    </row>
    <row r="27" spans="1:16" s="154" customFormat="1">
      <c r="A27" s="151"/>
      <c r="B27" s="152" t="s">
        <v>233</v>
      </c>
      <c r="C27" s="153" t="s">
        <v>234</v>
      </c>
      <c r="D27" s="152"/>
      <c r="E27" s="146"/>
      <c r="F27" s="146"/>
      <c r="G27" s="146"/>
      <c r="H27" s="146"/>
      <c r="J27" s="155" t="s">
        <v>235</v>
      </c>
      <c r="K27" s="150">
        <v>14</v>
      </c>
      <c r="L27" s="150"/>
      <c r="M27" s="142">
        <v>-22576519787</v>
      </c>
      <c r="N27" s="142">
        <v>-16586404354</v>
      </c>
      <c r="O27" s="151"/>
      <c r="P27" s="156"/>
    </row>
    <row r="28" spans="1:16">
      <c r="A28" s="88"/>
      <c r="B28" s="152" t="s">
        <v>236</v>
      </c>
      <c r="C28" s="153">
        <v>14</v>
      </c>
      <c r="D28" s="152"/>
      <c r="E28" s="115"/>
      <c r="F28" s="115"/>
      <c r="G28" s="115"/>
      <c r="H28" s="115"/>
      <c r="J28" s="139" t="s">
        <v>237</v>
      </c>
      <c r="K28" s="150">
        <v>15</v>
      </c>
      <c r="L28" s="150"/>
      <c r="M28" s="135">
        <v>-9279184845</v>
      </c>
      <c r="N28" s="142">
        <v>-2689689843</v>
      </c>
      <c r="O28" s="88"/>
    </row>
    <row r="29" spans="1:16">
      <c r="A29" s="88"/>
      <c r="B29" s="138" t="s">
        <v>238</v>
      </c>
      <c r="C29" s="141" t="s">
        <v>239</v>
      </c>
      <c r="D29" s="138"/>
      <c r="E29" s="115"/>
      <c r="F29" s="115"/>
      <c r="G29" s="115"/>
      <c r="H29" s="115"/>
      <c r="J29" s="139" t="s">
        <v>240</v>
      </c>
      <c r="K29" s="150">
        <v>16</v>
      </c>
      <c r="L29" s="150"/>
      <c r="M29" s="135">
        <v>41500000</v>
      </c>
      <c r="N29" s="135">
        <v>42500000</v>
      </c>
      <c r="O29" s="88"/>
    </row>
    <row r="30" spans="1:16" ht="13.5" customHeight="1">
      <c r="A30" s="88"/>
      <c r="B30" s="138" t="s">
        <v>241</v>
      </c>
      <c r="C30" s="141" t="s">
        <v>242</v>
      </c>
      <c r="D30" s="138"/>
      <c r="E30" s="115"/>
      <c r="F30" s="115"/>
      <c r="G30" s="115"/>
      <c r="H30" s="115"/>
      <c r="J30" s="139" t="s">
        <v>243</v>
      </c>
      <c r="K30" s="150">
        <v>17</v>
      </c>
      <c r="L30" s="150"/>
      <c r="M30" s="135">
        <v>-19357313100</v>
      </c>
      <c r="N30" s="135">
        <v>-21010203010</v>
      </c>
      <c r="O30" s="88"/>
    </row>
    <row r="31" spans="1:16" s="125" customFormat="1" ht="13.5">
      <c r="A31" s="120"/>
      <c r="B31" s="121" t="s">
        <v>244</v>
      </c>
      <c r="C31" s="122" t="s">
        <v>245</v>
      </c>
      <c r="D31" s="113"/>
      <c r="E31" s="123">
        <v>0</v>
      </c>
      <c r="F31" s="123">
        <v>0</v>
      </c>
      <c r="H31" s="123"/>
      <c r="I31" s="157"/>
      <c r="J31" s="126" t="s">
        <v>246</v>
      </c>
      <c r="K31" s="158">
        <v>20</v>
      </c>
      <c r="L31" s="158"/>
      <c r="M31" s="128">
        <v>60524910823</v>
      </c>
      <c r="N31" s="128">
        <v>156205642335</v>
      </c>
      <c r="O31" s="120"/>
      <c r="P31" s="129"/>
    </row>
    <row r="32" spans="1:16" ht="14.25" customHeight="1">
      <c r="A32" s="88"/>
      <c r="B32" s="113" t="s">
        <v>247</v>
      </c>
      <c r="C32" s="159"/>
      <c r="D32" s="113"/>
      <c r="E32" s="115"/>
      <c r="F32" s="115"/>
      <c r="G32" s="115"/>
      <c r="H32" s="115"/>
      <c r="J32" s="160" t="s">
        <v>248</v>
      </c>
      <c r="K32" s="161"/>
      <c r="L32" s="161"/>
      <c r="M32" s="128"/>
      <c r="N32" s="128"/>
      <c r="O32" s="88"/>
    </row>
    <row r="33" spans="1:16" ht="14.25" customHeight="1">
      <c r="A33" s="88"/>
      <c r="B33" s="138" t="s">
        <v>249</v>
      </c>
      <c r="C33" s="122" t="s">
        <v>250</v>
      </c>
      <c r="D33" s="138"/>
      <c r="E33" s="115"/>
      <c r="F33" s="115"/>
      <c r="G33" s="115"/>
      <c r="H33" s="115"/>
      <c r="J33" s="139" t="s">
        <v>251</v>
      </c>
      <c r="K33" s="143" t="s">
        <v>250</v>
      </c>
      <c r="L33" s="143"/>
      <c r="M33" s="135">
        <v>-152816243935</v>
      </c>
      <c r="N33" s="135">
        <v>-158791795243</v>
      </c>
      <c r="O33" s="88"/>
    </row>
    <row r="34" spans="1:16" ht="12.75" customHeight="1">
      <c r="A34" s="88"/>
      <c r="B34" s="138" t="s">
        <v>252</v>
      </c>
      <c r="C34" s="141" t="s">
        <v>253</v>
      </c>
      <c r="D34" s="138"/>
      <c r="E34" s="115"/>
      <c r="F34" s="115">
        <v>0</v>
      </c>
      <c r="G34" s="115"/>
      <c r="H34" s="115"/>
      <c r="J34" s="162" t="s">
        <v>254</v>
      </c>
      <c r="K34" s="143" t="s">
        <v>253</v>
      </c>
      <c r="L34" s="143"/>
      <c r="M34" s="135">
        <v>2280778020</v>
      </c>
      <c r="N34" s="135">
        <v>1579637709</v>
      </c>
      <c r="O34" s="88"/>
    </row>
    <row r="35" spans="1:16">
      <c r="A35" s="88"/>
      <c r="B35" s="138" t="s">
        <v>255</v>
      </c>
      <c r="C35" s="141" t="s">
        <v>256</v>
      </c>
      <c r="D35" s="138"/>
      <c r="E35" s="115"/>
      <c r="F35" s="115">
        <v>0</v>
      </c>
      <c r="G35" s="115"/>
      <c r="H35" s="115"/>
      <c r="J35" s="162" t="s">
        <v>257</v>
      </c>
      <c r="K35" s="143" t="s">
        <v>256</v>
      </c>
      <c r="L35" s="143"/>
      <c r="M35" s="135">
        <v>0</v>
      </c>
      <c r="N35" s="135">
        <v>0</v>
      </c>
      <c r="O35" s="88"/>
    </row>
    <row r="36" spans="1:16" ht="14.25" customHeight="1">
      <c r="A36" s="88"/>
      <c r="B36" s="163" t="s">
        <v>258</v>
      </c>
      <c r="C36" s="141" t="s">
        <v>259</v>
      </c>
      <c r="D36" s="138"/>
      <c r="F36" s="78">
        <v>0</v>
      </c>
      <c r="G36" s="115"/>
      <c r="H36" s="115"/>
      <c r="J36" s="162" t="s">
        <v>260</v>
      </c>
      <c r="K36" s="143" t="s">
        <v>259</v>
      </c>
      <c r="L36" s="143"/>
      <c r="M36" s="135">
        <v>0</v>
      </c>
      <c r="N36" s="135">
        <v>0</v>
      </c>
      <c r="O36" s="88"/>
    </row>
    <row r="37" spans="1:16" ht="12.75" customHeight="1">
      <c r="A37" s="88"/>
      <c r="B37" s="163" t="s">
        <v>261</v>
      </c>
      <c r="C37" s="159">
        <v>25</v>
      </c>
      <c r="D37" s="88"/>
      <c r="E37" s="115"/>
      <c r="F37" s="115"/>
      <c r="G37" s="115"/>
      <c r="H37" s="115"/>
      <c r="J37" s="162" t="s">
        <v>262</v>
      </c>
      <c r="K37" s="143" t="s">
        <v>263</v>
      </c>
      <c r="L37" s="143"/>
      <c r="M37" s="135">
        <v>0</v>
      </c>
      <c r="N37" s="135">
        <v>0</v>
      </c>
      <c r="O37" s="88"/>
    </row>
    <row r="38" spans="1:16" ht="12.75" customHeight="1">
      <c r="A38" s="88"/>
      <c r="B38" s="163" t="s">
        <v>264</v>
      </c>
      <c r="C38" s="159">
        <v>26</v>
      </c>
      <c r="D38" s="88"/>
      <c r="E38" s="115"/>
      <c r="F38" s="115">
        <v>0</v>
      </c>
      <c r="G38" s="115"/>
      <c r="H38" s="115"/>
      <c r="J38" s="162" t="s">
        <v>265</v>
      </c>
      <c r="K38" s="143" t="s">
        <v>266</v>
      </c>
      <c r="L38" s="143"/>
      <c r="M38" s="135">
        <v>0</v>
      </c>
      <c r="N38" s="135">
        <v>0</v>
      </c>
      <c r="O38" s="88"/>
    </row>
    <row r="39" spans="1:16" ht="12.75" customHeight="1">
      <c r="A39" s="88"/>
      <c r="B39" s="138" t="s">
        <v>267</v>
      </c>
      <c r="C39" s="159">
        <v>27</v>
      </c>
      <c r="D39" s="88"/>
      <c r="E39" s="164">
        <v>0</v>
      </c>
      <c r="F39" s="164">
        <v>0</v>
      </c>
      <c r="G39" s="115"/>
      <c r="H39" s="115"/>
      <c r="J39" s="162" t="s">
        <v>268</v>
      </c>
      <c r="K39" s="143" t="s">
        <v>269</v>
      </c>
      <c r="L39" s="143"/>
      <c r="M39" s="142">
        <v>33274957</v>
      </c>
      <c r="N39" s="135">
        <v>170510817</v>
      </c>
      <c r="O39" s="88"/>
    </row>
    <row r="40" spans="1:16" ht="13.5" customHeight="1">
      <c r="A40" s="88"/>
      <c r="B40" s="121" t="s">
        <v>270</v>
      </c>
      <c r="C40" s="141"/>
      <c r="D40" s="113"/>
      <c r="E40" s="123">
        <v>0</v>
      </c>
      <c r="F40" s="123">
        <v>0</v>
      </c>
      <c r="G40" s="123"/>
      <c r="H40" s="123"/>
      <c r="J40" s="126" t="s">
        <v>271</v>
      </c>
      <c r="K40" s="149" t="s">
        <v>272</v>
      </c>
      <c r="L40" s="149"/>
      <c r="M40" s="128">
        <v>-150502190958</v>
      </c>
      <c r="N40" s="128">
        <v>-157041646717</v>
      </c>
      <c r="O40" s="88"/>
    </row>
    <row r="41" spans="1:16" ht="13.5" customHeight="1">
      <c r="A41" s="88"/>
      <c r="B41" s="113" t="s">
        <v>273</v>
      </c>
      <c r="C41" s="159"/>
      <c r="D41" s="113"/>
      <c r="E41" s="115"/>
      <c r="F41" s="115"/>
      <c r="G41" s="115"/>
      <c r="H41" s="115"/>
      <c r="J41" s="160" t="s">
        <v>274</v>
      </c>
      <c r="K41" s="134"/>
      <c r="L41" s="134"/>
      <c r="M41" s="135"/>
      <c r="N41" s="135"/>
      <c r="O41" s="88"/>
    </row>
    <row r="42" spans="1:16" ht="15" hidden="1" customHeight="1">
      <c r="A42" s="88"/>
      <c r="B42" s="138" t="s">
        <v>275</v>
      </c>
      <c r="C42" s="122" t="s">
        <v>276</v>
      </c>
      <c r="D42" s="113"/>
      <c r="E42" s="115"/>
      <c r="F42" s="115"/>
      <c r="G42" s="115"/>
      <c r="H42" s="115"/>
      <c r="J42" s="162" t="s">
        <v>277</v>
      </c>
      <c r="K42" s="127" t="s">
        <v>276</v>
      </c>
      <c r="L42" s="127"/>
      <c r="M42" s="135">
        <v>0</v>
      </c>
      <c r="N42" s="135">
        <v>0</v>
      </c>
      <c r="O42" s="88"/>
    </row>
    <row r="43" spans="1:16" ht="26.25" hidden="1" customHeight="1">
      <c r="A43" s="88"/>
      <c r="B43" s="152" t="s">
        <v>278</v>
      </c>
      <c r="C43" s="159">
        <v>33</v>
      </c>
      <c r="D43" s="88"/>
      <c r="E43" s="115"/>
      <c r="F43" s="115"/>
      <c r="G43" s="115"/>
      <c r="H43" s="115"/>
      <c r="J43" s="162" t="s">
        <v>279</v>
      </c>
      <c r="K43" s="161">
        <v>32</v>
      </c>
      <c r="L43" s="161"/>
      <c r="M43" s="135">
        <v>0</v>
      </c>
      <c r="N43" s="135">
        <v>0</v>
      </c>
      <c r="O43" s="88"/>
    </row>
    <row r="44" spans="1:16" ht="13.5" customHeight="1">
      <c r="A44" s="88"/>
      <c r="B44" s="152" t="s">
        <v>280</v>
      </c>
      <c r="C44" s="141" t="s">
        <v>281</v>
      </c>
      <c r="D44" s="138"/>
      <c r="E44" s="115"/>
      <c r="F44" s="115"/>
      <c r="G44" s="115"/>
      <c r="H44" s="115"/>
      <c r="J44" s="162" t="s">
        <v>282</v>
      </c>
      <c r="K44" s="143" t="s">
        <v>283</v>
      </c>
      <c r="L44" s="143"/>
      <c r="M44" s="135">
        <v>505995016072</v>
      </c>
      <c r="N44" s="135">
        <v>282750198643</v>
      </c>
      <c r="O44" s="88"/>
    </row>
    <row r="45" spans="1:16" ht="14.25" customHeight="1">
      <c r="A45" s="88"/>
      <c r="B45" s="152" t="s">
        <v>284</v>
      </c>
      <c r="C45" s="122" t="s">
        <v>283</v>
      </c>
      <c r="D45" s="138"/>
      <c r="E45" s="115"/>
      <c r="F45" s="115"/>
      <c r="G45" s="115"/>
      <c r="H45" s="115"/>
      <c r="J45" s="162" t="s">
        <v>285</v>
      </c>
      <c r="K45" s="161">
        <v>34</v>
      </c>
      <c r="L45" s="161"/>
      <c r="M45" s="135">
        <v>-408546611685</v>
      </c>
      <c r="N45" s="135">
        <v>-258148522096</v>
      </c>
      <c r="O45" s="88"/>
    </row>
    <row r="46" spans="1:16" ht="13.5" customHeight="1">
      <c r="A46" s="88"/>
      <c r="B46" s="138" t="s">
        <v>286</v>
      </c>
      <c r="C46" s="122" t="s">
        <v>281</v>
      </c>
      <c r="D46" s="138"/>
      <c r="E46" s="115"/>
      <c r="F46" s="115">
        <v>0</v>
      </c>
      <c r="G46" s="115"/>
      <c r="H46" s="115"/>
      <c r="J46" s="162" t="s">
        <v>287</v>
      </c>
      <c r="K46" s="143" t="s">
        <v>288</v>
      </c>
      <c r="L46" s="143"/>
      <c r="M46" s="135">
        <v>-3293860000</v>
      </c>
      <c r="N46" s="135">
        <v>-6475679015</v>
      </c>
      <c r="O46" s="88"/>
    </row>
    <row r="47" spans="1:16">
      <c r="A47" s="88"/>
      <c r="B47" s="152" t="s">
        <v>289</v>
      </c>
      <c r="C47" s="159">
        <v>34</v>
      </c>
      <c r="D47" s="88"/>
      <c r="E47" s="115"/>
      <c r="F47" s="115">
        <v>0</v>
      </c>
      <c r="G47" s="115"/>
      <c r="H47" s="115"/>
      <c r="J47" s="162" t="s">
        <v>290</v>
      </c>
      <c r="K47" s="143" t="s">
        <v>291</v>
      </c>
      <c r="L47" s="143"/>
      <c r="M47" s="135">
        <v>-3977600364</v>
      </c>
      <c r="N47" s="135">
        <v>-6108979400</v>
      </c>
      <c r="O47" s="88"/>
    </row>
    <row r="48" spans="1:16" s="125" customFormat="1" ht="13.5">
      <c r="A48" s="120"/>
      <c r="B48" s="121" t="s">
        <v>292</v>
      </c>
      <c r="C48" s="122" t="s">
        <v>293</v>
      </c>
      <c r="D48" s="113"/>
      <c r="E48" s="123">
        <v>0</v>
      </c>
      <c r="F48" s="123">
        <v>0</v>
      </c>
      <c r="G48" s="123"/>
      <c r="H48" s="123"/>
      <c r="J48" s="165" t="s">
        <v>294</v>
      </c>
      <c r="K48" s="158">
        <v>40</v>
      </c>
      <c r="L48" s="158"/>
      <c r="M48" s="128">
        <v>90176944023</v>
      </c>
      <c r="N48" s="128">
        <v>12017018132</v>
      </c>
      <c r="O48" s="120"/>
      <c r="P48" s="129"/>
    </row>
    <row r="49" spans="1:16" ht="3.75" hidden="1" customHeight="1">
      <c r="A49" s="88"/>
      <c r="B49" s="88"/>
      <c r="C49" s="159"/>
      <c r="D49" s="88"/>
      <c r="E49" s="115"/>
      <c r="F49" s="115"/>
      <c r="G49" s="115"/>
      <c r="H49" s="115"/>
      <c r="J49" s="162"/>
      <c r="K49" s="150"/>
      <c r="L49" s="150"/>
      <c r="M49" s="128"/>
      <c r="N49" s="128"/>
      <c r="O49" s="88"/>
    </row>
    <row r="50" spans="1:16" ht="12.75" customHeight="1">
      <c r="A50" s="88"/>
      <c r="B50" s="113" t="s">
        <v>295</v>
      </c>
      <c r="C50" s="122" t="s">
        <v>296</v>
      </c>
      <c r="D50" s="113"/>
      <c r="E50" s="123">
        <v>0</v>
      </c>
      <c r="F50" s="123">
        <v>0</v>
      </c>
      <c r="G50" s="123"/>
      <c r="H50" s="123"/>
      <c r="J50" s="160" t="s">
        <v>297</v>
      </c>
      <c r="K50" s="166" t="s">
        <v>296</v>
      </c>
      <c r="L50" s="166"/>
      <c r="M50" s="167">
        <v>199663888</v>
      </c>
      <c r="N50" s="167">
        <v>11181013750</v>
      </c>
      <c r="O50" s="88"/>
    </row>
    <row r="51" spans="1:16" ht="3.75" hidden="1" customHeight="1">
      <c r="A51" s="88"/>
      <c r="B51" s="88"/>
      <c r="C51" s="159"/>
      <c r="D51" s="88"/>
      <c r="E51" s="115"/>
      <c r="F51" s="115"/>
      <c r="G51" s="115"/>
      <c r="H51" s="115"/>
      <c r="J51" s="162"/>
      <c r="K51" s="134"/>
      <c r="L51" s="134"/>
      <c r="M51" s="128"/>
      <c r="N51" s="128"/>
      <c r="O51" s="88"/>
    </row>
    <row r="52" spans="1:16" ht="15" customHeight="1">
      <c r="A52" s="88"/>
      <c r="B52" s="113" t="s">
        <v>298</v>
      </c>
      <c r="C52" s="141" t="s">
        <v>299</v>
      </c>
      <c r="D52" s="113"/>
      <c r="E52" s="123"/>
      <c r="F52" s="123"/>
      <c r="G52" s="123"/>
      <c r="H52" s="123"/>
      <c r="J52" s="160" t="s">
        <v>300</v>
      </c>
      <c r="K52" s="166" t="s">
        <v>299</v>
      </c>
      <c r="L52" s="166"/>
      <c r="M52" s="128">
        <v>3243406567</v>
      </c>
      <c r="N52" s="128">
        <v>1471943909</v>
      </c>
      <c r="O52" s="88"/>
    </row>
    <row r="53" spans="1:16" ht="14.25" customHeight="1">
      <c r="A53" s="88"/>
      <c r="B53" s="88" t="s">
        <v>301</v>
      </c>
      <c r="C53" s="159">
        <v>61</v>
      </c>
      <c r="D53" s="88"/>
      <c r="E53" s="115">
        <v>0</v>
      </c>
      <c r="F53" s="115"/>
      <c r="G53" s="115"/>
      <c r="H53" s="115"/>
      <c r="J53" s="139" t="s">
        <v>302</v>
      </c>
      <c r="K53" s="166" t="s">
        <v>303</v>
      </c>
      <c r="L53" s="166"/>
      <c r="M53" s="128">
        <v>0</v>
      </c>
      <c r="N53" s="128">
        <v>0</v>
      </c>
      <c r="O53" s="88"/>
    </row>
    <row r="54" spans="1:16" ht="14.25" customHeight="1">
      <c r="A54" s="88"/>
      <c r="B54" s="168" t="s">
        <v>304</v>
      </c>
      <c r="C54" s="169" t="s">
        <v>305</v>
      </c>
      <c r="D54" s="168"/>
      <c r="E54" s="170">
        <v>0</v>
      </c>
      <c r="F54" s="170">
        <v>0</v>
      </c>
      <c r="G54" s="123"/>
      <c r="H54" s="123"/>
      <c r="J54" s="171" t="s">
        <v>306</v>
      </c>
      <c r="K54" s="172" t="s">
        <v>305</v>
      </c>
      <c r="L54" s="172"/>
      <c r="M54" s="173">
        <v>3443070455</v>
      </c>
      <c r="N54" s="173">
        <v>12652957659</v>
      </c>
      <c r="O54" s="88"/>
    </row>
    <row r="55" spans="1:16">
      <c r="B55" s="76" t="s">
        <v>307</v>
      </c>
      <c r="E55" s="78">
        <v>3443070455</v>
      </c>
      <c r="F55" s="78">
        <v>3243406567</v>
      </c>
      <c r="J55" s="174" t="s">
        <v>308</v>
      </c>
      <c r="K55" s="175" t="s">
        <v>309</v>
      </c>
      <c r="L55" s="175"/>
      <c r="M55" s="176">
        <v>3443070455</v>
      </c>
      <c r="N55" s="177">
        <v>12652957659</v>
      </c>
      <c r="O55" s="88"/>
    </row>
    <row r="56" spans="1:16" s="178" customFormat="1" ht="11.25" customHeight="1">
      <c r="B56" s="178" t="s">
        <v>310</v>
      </c>
      <c r="C56" s="179"/>
      <c r="E56" s="180">
        <v>-3443070455</v>
      </c>
      <c r="F56" s="180">
        <v>-3243406567</v>
      </c>
      <c r="G56" s="180"/>
      <c r="H56" s="180"/>
      <c r="J56" s="181" t="s">
        <v>311</v>
      </c>
      <c r="K56" s="182"/>
      <c r="L56" s="182"/>
      <c r="M56" s="183">
        <v>0</v>
      </c>
      <c r="N56" s="184">
        <v>0</v>
      </c>
      <c r="O56" s="185"/>
      <c r="P56" s="186"/>
    </row>
    <row r="57" spans="1:16">
      <c r="E57" s="78">
        <v>0</v>
      </c>
      <c r="J57" s="187" t="s">
        <v>312</v>
      </c>
      <c r="K57" s="188"/>
      <c r="L57" s="188"/>
      <c r="M57" s="189" t="b">
        <v>1</v>
      </c>
      <c r="N57" s="190" t="b">
        <v>1</v>
      </c>
      <c r="O57" s="88"/>
    </row>
    <row r="58" spans="1:16" s="191" customFormat="1" ht="17.25" customHeight="1">
      <c r="C58" s="192"/>
      <c r="E58" s="193"/>
      <c r="F58" s="193"/>
      <c r="G58" s="193"/>
      <c r="H58" s="193"/>
      <c r="J58" s="194"/>
      <c r="K58" s="390" t="s">
        <v>313</v>
      </c>
      <c r="L58" s="390"/>
      <c r="M58" s="390"/>
      <c r="N58" s="390"/>
      <c r="O58" s="195"/>
      <c r="P58" s="196"/>
    </row>
    <row r="59" spans="1:16" ht="16.5" customHeight="1">
      <c r="J59" s="125" t="s">
        <v>314</v>
      </c>
      <c r="K59" s="88"/>
      <c r="L59" s="88"/>
      <c r="M59" s="391" t="s">
        <v>177</v>
      </c>
      <c r="N59" s="391"/>
      <c r="O59" s="88"/>
    </row>
    <row r="60" spans="1:16" s="191" customFormat="1">
      <c r="C60" s="192"/>
      <c r="E60" s="193"/>
      <c r="F60" s="193"/>
      <c r="G60" s="193"/>
      <c r="H60" s="193"/>
      <c r="K60" s="195"/>
      <c r="L60" s="195"/>
      <c r="M60" s="197"/>
      <c r="N60" s="195"/>
      <c r="O60" s="195"/>
      <c r="P60" s="196"/>
    </row>
    <row r="61" spans="1:16" s="191" customFormat="1">
      <c r="C61" s="192"/>
      <c r="E61" s="193"/>
      <c r="F61" s="193"/>
      <c r="G61" s="193"/>
      <c r="H61" s="193"/>
      <c r="K61" s="195"/>
      <c r="L61" s="195"/>
      <c r="M61" s="197"/>
      <c r="N61" s="195"/>
      <c r="O61" s="195"/>
      <c r="P61" s="196"/>
    </row>
    <row r="62" spans="1:16" s="191" customFormat="1">
      <c r="C62" s="192"/>
      <c r="E62" s="193"/>
      <c r="F62" s="193"/>
      <c r="G62" s="193"/>
      <c r="H62" s="193"/>
      <c r="M62" s="197"/>
      <c r="N62" s="195"/>
      <c r="O62" s="195"/>
      <c r="P62" s="196"/>
    </row>
    <row r="63" spans="1:16" s="198" customFormat="1" ht="15.75">
      <c r="C63" s="199"/>
      <c r="E63" s="200"/>
      <c r="F63" s="200"/>
      <c r="G63" s="200"/>
      <c r="H63" s="200"/>
      <c r="J63" s="198" t="s">
        <v>315</v>
      </c>
      <c r="M63" s="392" t="s">
        <v>316</v>
      </c>
      <c r="N63" s="392"/>
      <c r="O63" s="201"/>
      <c r="P63" s="202"/>
    </row>
    <row r="64" spans="1:16" s="191" customFormat="1">
      <c r="C64" s="192"/>
      <c r="E64" s="193"/>
      <c r="F64" s="193"/>
      <c r="G64" s="193"/>
      <c r="H64" s="193"/>
      <c r="M64" s="203"/>
      <c r="O64" s="195"/>
      <c r="P64" s="196"/>
    </row>
    <row r="65" spans="3:16" s="191" customFormat="1">
      <c r="C65" s="192"/>
      <c r="E65" s="193"/>
      <c r="F65" s="193"/>
      <c r="G65" s="193"/>
      <c r="H65" s="193"/>
      <c r="M65" s="203"/>
      <c r="O65" s="195"/>
      <c r="P65" s="196"/>
    </row>
    <row r="66" spans="3:16" s="191" customFormat="1">
      <c r="C66" s="192"/>
      <c r="E66" s="193"/>
      <c r="F66" s="193"/>
      <c r="G66" s="193"/>
      <c r="H66" s="193"/>
      <c r="M66" s="203"/>
      <c r="O66" s="195"/>
      <c r="P66" s="196"/>
    </row>
    <row r="67" spans="3:16" s="191" customFormat="1">
      <c r="C67" s="192"/>
      <c r="E67" s="193"/>
      <c r="F67" s="193"/>
      <c r="G67" s="193"/>
      <c r="H67" s="193"/>
      <c r="M67" s="203"/>
      <c r="O67" s="195"/>
      <c r="P67" s="196"/>
    </row>
    <row r="68" spans="3:16" s="191" customFormat="1">
      <c r="C68" s="192"/>
      <c r="E68" s="193"/>
      <c r="F68" s="193"/>
      <c r="G68" s="193"/>
      <c r="H68" s="193"/>
      <c r="M68" s="203"/>
      <c r="O68" s="195"/>
      <c r="P68" s="196"/>
    </row>
    <row r="69" spans="3:16" s="191" customFormat="1">
      <c r="C69" s="192"/>
      <c r="E69" s="193"/>
      <c r="F69" s="193"/>
      <c r="G69" s="193"/>
      <c r="H69" s="193"/>
      <c r="M69" s="203"/>
      <c r="O69" s="195"/>
      <c r="P69" s="196"/>
    </row>
    <row r="70" spans="3:16" s="191" customFormat="1">
      <c r="C70" s="192"/>
      <c r="E70" s="193"/>
      <c r="F70" s="193"/>
      <c r="G70" s="193"/>
      <c r="H70" s="193"/>
      <c r="M70" s="203"/>
      <c r="O70" s="195"/>
      <c r="P70" s="196"/>
    </row>
    <row r="71" spans="3:16" s="191" customFormat="1">
      <c r="C71" s="192"/>
      <c r="E71" s="193"/>
      <c r="F71" s="193"/>
      <c r="G71" s="193"/>
      <c r="H71" s="193"/>
      <c r="M71" s="203"/>
      <c r="O71" s="195"/>
      <c r="P71" s="196"/>
    </row>
    <row r="72" spans="3:16" s="191" customFormat="1">
      <c r="C72" s="192"/>
      <c r="E72" s="193"/>
      <c r="F72" s="193"/>
      <c r="G72" s="193"/>
      <c r="H72" s="193"/>
      <c r="M72" s="203"/>
      <c r="O72" s="195"/>
      <c r="P72" s="196"/>
    </row>
    <row r="73" spans="3:16" s="191" customFormat="1">
      <c r="C73" s="192"/>
      <c r="E73" s="193"/>
      <c r="F73" s="193"/>
      <c r="G73" s="193"/>
      <c r="H73" s="193"/>
      <c r="M73" s="203"/>
      <c r="O73" s="195"/>
      <c r="P73" s="196"/>
    </row>
    <row r="74" spans="3:16" s="191" customFormat="1">
      <c r="C74" s="192"/>
      <c r="E74" s="193"/>
      <c r="F74" s="193"/>
      <c r="G74" s="193"/>
      <c r="H74" s="193"/>
      <c r="M74" s="203"/>
      <c r="O74" s="195"/>
      <c r="P74" s="196"/>
    </row>
    <row r="75" spans="3:16" s="191" customFormat="1">
      <c r="C75" s="192"/>
      <c r="E75" s="193"/>
      <c r="F75" s="193"/>
      <c r="G75" s="193"/>
      <c r="H75" s="193"/>
      <c r="M75" s="203"/>
      <c r="O75" s="195"/>
      <c r="P75" s="196"/>
    </row>
    <row r="76" spans="3:16" s="191" customFormat="1">
      <c r="C76" s="192"/>
      <c r="E76" s="193"/>
      <c r="F76" s="193"/>
      <c r="G76" s="193"/>
      <c r="H76" s="193"/>
      <c r="M76" s="203"/>
      <c r="O76" s="195"/>
      <c r="P76" s="196"/>
    </row>
    <row r="77" spans="3:16" s="191" customFormat="1">
      <c r="C77" s="192"/>
      <c r="E77" s="193"/>
      <c r="F77" s="193"/>
      <c r="G77" s="193"/>
      <c r="H77" s="193"/>
      <c r="M77" s="203"/>
      <c r="O77" s="195"/>
      <c r="P77" s="196"/>
    </row>
    <row r="78" spans="3:16" s="191" customFormat="1">
      <c r="C78" s="192"/>
      <c r="E78" s="193"/>
      <c r="F78" s="193"/>
      <c r="G78" s="193"/>
      <c r="H78" s="193"/>
      <c r="M78" s="203"/>
      <c r="O78" s="195"/>
      <c r="P78" s="196"/>
    </row>
    <row r="79" spans="3:16" s="191" customFormat="1">
      <c r="C79" s="192"/>
      <c r="E79" s="193"/>
      <c r="F79" s="193"/>
      <c r="G79" s="193"/>
      <c r="H79" s="193"/>
      <c r="M79" s="203"/>
      <c r="O79" s="195"/>
      <c r="P79" s="196"/>
    </row>
    <row r="80" spans="3:16">
      <c r="O80" s="88"/>
    </row>
    <row r="81" spans="15:15">
      <c r="O81" s="88"/>
    </row>
    <row r="82" spans="15:15">
      <c r="O82" s="88"/>
    </row>
    <row r="83" spans="15:15">
      <c r="O83" s="88"/>
    </row>
    <row r="84" spans="15:15">
      <c r="O84" s="88"/>
    </row>
    <row r="85" spans="15:15">
      <c r="O85" s="88"/>
    </row>
    <row r="86" spans="15:15">
      <c r="O86" s="88"/>
    </row>
    <row r="87" spans="15:15">
      <c r="O87" s="88"/>
    </row>
    <row r="88" spans="15:15">
      <c r="O88" s="88"/>
    </row>
    <row r="89" spans="15:15">
      <c r="O89" s="88"/>
    </row>
    <row r="90" spans="15:15">
      <c r="O90" s="88"/>
    </row>
    <row r="91" spans="15:15">
      <c r="O91" s="88"/>
    </row>
    <row r="92" spans="15:15">
      <c r="O92" s="88"/>
    </row>
    <row r="93" spans="15:15">
      <c r="O93" s="88"/>
    </row>
    <row r="94" spans="15:15">
      <c r="O94" s="88"/>
    </row>
    <row r="95" spans="15:15">
      <c r="O95" s="88"/>
    </row>
    <row r="96" spans="15:15">
      <c r="O96" s="88"/>
    </row>
    <row r="97" spans="15:15">
      <c r="O97" s="88"/>
    </row>
    <row r="98" spans="15:15">
      <c r="O98" s="88"/>
    </row>
    <row r="99" spans="15:15">
      <c r="O99" s="88"/>
    </row>
    <row r="100" spans="15:15">
      <c r="O100" s="88"/>
    </row>
    <row r="101" spans="15:15">
      <c r="O101" s="88"/>
    </row>
    <row r="102" spans="15:15">
      <c r="O102" s="88"/>
    </row>
    <row r="103" spans="15:15">
      <c r="O103" s="88"/>
    </row>
    <row r="104" spans="15:15">
      <c r="O104" s="88"/>
    </row>
    <row r="105" spans="15:15">
      <c r="O105" s="88"/>
    </row>
    <row r="106" spans="15:15">
      <c r="O106" s="88"/>
    </row>
    <row r="107" spans="15:15">
      <c r="O107" s="88"/>
    </row>
    <row r="108" spans="15:15">
      <c r="O108" s="88"/>
    </row>
    <row r="109" spans="15:15">
      <c r="O109" s="88"/>
    </row>
    <row r="110" spans="15:15">
      <c r="O110" s="88"/>
    </row>
    <row r="111" spans="15:15">
      <c r="O111" s="88"/>
    </row>
    <row r="112" spans="15:15">
      <c r="O112" s="88"/>
    </row>
    <row r="113" spans="15:15">
      <c r="O113" s="88"/>
    </row>
    <row r="114" spans="15:15">
      <c r="O114" s="88"/>
    </row>
    <row r="115" spans="15:15">
      <c r="O115" s="88"/>
    </row>
    <row r="116" spans="15:15">
      <c r="O116" s="88"/>
    </row>
    <row r="117" spans="15:15">
      <c r="O117" s="88"/>
    </row>
    <row r="118" spans="15:15">
      <c r="O118" s="88"/>
    </row>
    <row r="119" spans="15:15">
      <c r="O119" s="88"/>
    </row>
    <row r="120" spans="15:15">
      <c r="O120" s="88"/>
    </row>
    <row r="121" spans="15:15">
      <c r="O121" s="88"/>
    </row>
    <row r="122" spans="15:15">
      <c r="O122" s="88"/>
    </row>
    <row r="123" spans="15:15">
      <c r="O123" s="88"/>
    </row>
    <row r="124" spans="15:15">
      <c r="O124" s="88"/>
    </row>
    <row r="125" spans="15:15">
      <c r="O125" s="88"/>
    </row>
    <row r="126" spans="15:15">
      <c r="O126" s="88"/>
    </row>
    <row r="127" spans="15:15">
      <c r="O127" s="88"/>
    </row>
    <row r="128" spans="15:15">
      <c r="O128" s="88"/>
    </row>
    <row r="129" spans="15:15">
      <c r="O129" s="88"/>
    </row>
    <row r="130" spans="15:15">
      <c r="O130" s="88"/>
    </row>
    <row r="131" spans="15:15">
      <c r="O131" s="88"/>
    </row>
    <row r="132" spans="15:15">
      <c r="O132" s="88"/>
    </row>
    <row r="133" spans="15:15">
      <c r="O133" s="88"/>
    </row>
    <row r="134" spans="15:15">
      <c r="O134" s="88"/>
    </row>
    <row r="135" spans="15:15">
      <c r="O135" s="88"/>
    </row>
    <row r="136" spans="15:15">
      <c r="O136" s="88"/>
    </row>
    <row r="137" spans="15:15">
      <c r="O137" s="88"/>
    </row>
    <row r="138" spans="15:15">
      <c r="O138" s="88"/>
    </row>
    <row r="139" spans="15:15">
      <c r="O139" s="88"/>
    </row>
    <row r="140" spans="15:15">
      <c r="O140" s="88"/>
    </row>
    <row r="141" spans="15:15">
      <c r="O141" s="88"/>
    </row>
    <row r="142" spans="15:15">
      <c r="O142" s="88"/>
    </row>
    <row r="143" spans="15:15">
      <c r="O143" s="88"/>
    </row>
    <row r="144" spans="15:15">
      <c r="O144" s="88"/>
    </row>
    <row r="145" spans="15:15">
      <c r="O145" s="88"/>
    </row>
    <row r="146" spans="15:15">
      <c r="O146" s="88"/>
    </row>
    <row r="147" spans="15:15">
      <c r="O147" s="88"/>
    </row>
    <row r="148" spans="15:15">
      <c r="O148" s="88"/>
    </row>
    <row r="149" spans="15:15">
      <c r="O149" s="88"/>
    </row>
    <row r="150" spans="15:15">
      <c r="O150" s="88"/>
    </row>
    <row r="151" spans="15:15">
      <c r="O151" s="88"/>
    </row>
    <row r="152" spans="15:15">
      <c r="O152" s="88"/>
    </row>
    <row r="153" spans="15:15">
      <c r="O153" s="88"/>
    </row>
    <row r="154" spans="15:15">
      <c r="O154" s="88"/>
    </row>
    <row r="155" spans="15:15">
      <c r="O155" s="88"/>
    </row>
    <row r="156" spans="15:15">
      <c r="O156" s="88"/>
    </row>
    <row r="157" spans="15:15">
      <c r="O157" s="88"/>
    </row>
    <row r="158" spans="15:15">
      <c r="O158" s="88"/>
    </row>
    <row r="159" spans="15:15">
      <c r="O159" s="88"/>
    </row>
    <row r="160" spans="15:15">
      <c r="O160" s="88"/>
    </row>
    <row r="161" spans="15:15">
      <c r="O161" s="88"/>
    </row>
    <row r="162" spans="15:15">
      <c r="O162" s="88"/>
    </row>
    <row r="163" spans="15:15">
      <c r="O163" s="88"/>
    </row>
    <row r="164" spans="15:15">
      <c r="O164" s="88"/>
    </row>
    <row r="165" spans="15:15">
      <c r="O165" s="88"/>
    </row>
    <row r="166" spans="15:15">
      <c r="O166" s="88"/>
    </row>
    <row r="167" spans="15:15">
      <c r="O167" s="88"/>
    </row>
    <row r="168" spans="15:15">
      <c r="O168" s="88"/>
    </row>
    <row r="169" spans="15:15">
      <c r="O169" s="88"/>
    </row>
    <row r="170" spans="15:15">
      <c r="O170" s="88"/>
    </row>
    <row r="171" spans="15:15">
      <c r="O171" s="88"/>
    </row>
    <row r="172" spans="15:15">
      <c r="O172" s="88"/>
    </row>
    <row r="173" spans="15:15">
      <c r="O173" s="88"/>
    </row>
    <row r="174" spans="15:15">
      <c r="O174" s="88"/>
    </row>
    <row r="175" spans="15:15">
      <c r="O175" s="88"/>
    </row>
    <row r="176" spans="15:15">
      <c r="O176" s="88"/>
    </row>
    <row r="177" spans="15:15">
      <c r="O177" s="88"/>
    </row>
    <row r="178" spans="15:15">
      <c r="O178" s="88"/>
    </row>
    <row r="179" spans="15:15">
      <c r="O179" s="88"/>
    </row>
    <row r="180" spans="15:15">
      <c r="O180" s="88"/>
    </row>
    <row r="181" spans="15:15">
      <c r="O181" s="88"/>
    </row>
    <row r="182" spans="15:15">
      <c r="O182" s="88"/>
    </row>
    <row r="183" spans="15:15">
      <c r="O183" s="88"/>
    </row>
    <row r="184" spans="15:15">
      <c r="O184" s="88"/>
    </row>
    <row r="185" spans="15:15">
      <c r="O185" s="88"/>
    </row>
    <row r="186" spans="15:15">
      <c r="O186" s="88"/>
    </row>
    <row r="187" spans="15:15">
      <c r="O187" s="88"/>
    </row>
    <row r="188" spans="15:15">
      <c r="O188" s="88"/>
    </row>
    <row r="189" spans="15:15">
      <c r="O189" s="88"/>
    </row>
    <row r="190" spans="15:15">
      <c r="O190" s="88"/>
    </row>
    <row r="191" spans="15:15">
      <c r="O191" s="88"/>
    </row>
    <row r="192" spans="15:15">
      <c r="O192" s="88"/>
    </row>
    <row r="193" spans="15:15">
      <c r="O193" s="88"/>
    </row>
    <row r="194" spans="15:15">
      <c r="O194" s="88"/>
    </row>
    <row r="195" spans="15:15">
      <c r="O195" s="88"/>
    </row>
    <row r="196" spans="15:15">
      <c r="O196" s="88"/>
    </row>
    <row r="197" spans="15:15">
      <c r="O197" s="88"/>
    </row>
    <row r="198" spans="15:15">
      <c r="O198" s="88"/>
    </row>
    <row r="199" spans="15:15">
      <c r="O199" s="88"/>
    </row>
    <row r="200" spans="15:15">
      <c r="O200" s="88"/>
    </row>
    <row r="201" spans="15:15">
      <c r="O201" s="88"/>
    </row>
    <row r="202" spans="15:15">
      <c r="O202" s="88"/>
    </row>
    <row r="203" spans="15:15">
      <c r="O203" s="88"/>
    </row>
    <row r="204" spans="15:15">
      <c r="O204" s="88"/>
    </row>
    <row r="205" spans="15:15">
      <c r="O205" s="88"/>
    </row>
    <row r="206" spans="15:15">
      <c r="O206" s="88"/>
    </row>
    <row r="207" spans="15:15">
      <c r="O207" s="88"/>
    </row>
    <row r="208" spans="15:15">
      <c r="O208" s="88"/>
    </row>
  </sheetData>
  <mergeCells count="11">
    <mergeCell ref="K58:N58"/>
    <mergeCell ref="M59:N59"/>
    <mergeCell ref="M63:N63"/>
    <mergeCell ref="J9:J10"/>
    <mergeCell ref="K9:K10"/>
    <mergeCell ref="L9:L10"/>
    <mergeCell ref="M1:N1"/>
    <mergeCell ref="J5:N5"/>
    <mergeCell ref="J6:N6"/>
    <mergeCell ref="J7:N7"/>
    <mergeCell ref="M9:N9"/>
  </mergeCells>
  <pageMargins left="0.68" right="0.23" top="0.24" bottom="0.21" header="0.17" footer="0.21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</sheetPr>
  <dimension ref="A1:IV689"/>
  <sheetViews>
    <sheetView zoomScaleNormal="100" workbookViewId="0"/>
  </sheetViews>
  <sheetFormatPr defaultRowHeight="15.75" customHeight="1"/>
  <cols>
    <col min="1" max="7" width="3.375" style="241" customWidth="1"/>
    <col min="8" max="8" width="4" style="241" customWidth="1"/>
    <col min="9" max="10" width="3.375" style="241" customWidth="1"/>
    <col min="11" max="11" width="3.75" style="241" customWidth="1"/>
    <col min="12" max="12" width="3.375" style="241" customWidth="1"/>
    <col min="13" max="13" width="3.125" style="241" customWidth="1"/>
    <col min="14" max="14" width="3.625" style="241" customWidth="1"/>
    <col min="15" max="16" width="3.375" style="241" customWidth="1"/>
    <col min="17" max="17" width="4.375" style="241" customWidth="1"/>
    <col min="18" max="20" width="3.375" style="241" customWidth="1"/>
    <col min="21" max="21" width="3.5" style="241" customWidth="1"/>
    <col min="22" max="23" width="4.75" style="241" customWidth="1"/>
    <col min="24" max="24" width="6.375" style="241" customWidth="1"/>
    <col min="25" max="25" width="0.125" style="241" customWidth="1"/>
    <col min="26" max="27" width="4.375" style="241" customWidth="1"/>
    <col min="28" max="31" width="23.25" style="241" customWidth="1"/>
    <col min="32" max="16384" width="9" style="241"/>
  </cols>
  <sheetData>
    <row r="1" spans="1:25" ht="15" customHeight="1">
      <c r="A1" s="461" t="s">
        <v>351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</row>
    <row r="2" spans="1:25" ht="15" customHeight="1">
      <c r="A2" s="242"/>
      <c r="R2" s="462" t="s">
        <v>352</v>
      </c>
      <c r="S2" s="462"/>
      <c r="T2" s="462"/>
      <c r="U2" s="462"/>
      <c r="V2" s="462"/>
      <c r="W2" s="462"/>
      <c r="X2" s="462"/>
      <c r="Y2" s="462"/>
    </row>
    <row r="3" spans="1:25" ht="17.100000000000001" customHeight="1">
      <c r="A3" s="242" t="s">
        <v>353</v>
      </c>
      <c r="N3" s="400" t="s">
        <v>354</v>
      </c>
      <c r="O3" s="400"/>
      <c r="P3" s="400"/>
      <c r="Q3" s="400"/>
      <c r="R3" s="400"/>
      <c r="S3" s="400"/>
      <c r="T3" s="400" t="s">
        <v>355</v>
      </c>
      <c r="U3" s="400"/>
      <c r="V3" s="400"/>
      <c r="W3" s="400"/>
      <c r="X3" s="400"/>
      <c r="Y3" s="400"/>
    </row>
    <row r="4" spans="1:25" ht="17.100000000000001" customHeight="1">
      <c r="A4" s="243" t="s">
        <v>356</v>
      </c>
      <c r="N4" s="403">
        <v>1262555766</v>
      </c>
      <c r="O4" s="403"/>
      <c r="P4" s="403"/>
      <c r="Q4" s="403"/>
      <c r="R4" s="403"/>
      <c r="S4" s="403"/>
      <c r="T4" s="403">
        <v>31875242</v>
      </c>
      <c r="U4" s="403"/>
      <c r="V4" s="403"/>
      <c r="W4" s="403"/>
      <c r="X4" s="403"/>
      <c r="Y4" s="403"/>
    </row>
    <row r="5" spans="1:25" ht="17.100000000000001" customHeight="1">
      <c r="A5" s="243" t="s">
        <v>357</v>
      </c>
      <c r="N5" s="403">
        <v>2180514689</v>
      </c>
      <c r="O5" s="403"/>
      <c r="P5" s="403"/>
      <c r="Q5" s="403"/>
      <c r="R5" s="403"/>
      <c r="S5" s="403"/>
      <c r="T5" s="403">
        <v>3211531325</v>
      </c>
      <c r="U5" s="403"/>
      <c r="V5" s="403"/>
      <c r="W5" s="403"/>
      <c r="X5" s="403"/>
      <c r="Y5" s="403"/>
    </row>
    <row r="6" spans="1:25" ht="17.100000000000001" customHeight="1">
      <c r="A6" s="243" t="s">
        <v>358</v>
      </c>
      <c r="N6" s="403">
        <v>0</v>
      </c>
      <c r="O6" s="403"/>
      <c r="P6" s="403"/>
      <c r="Q6" s="403"/>
      <c r="R6" s="403"/>
      <c r="S6" s="403"/>
      <c r="T6" s="403">
        <v>0</v>
      </c>
      <c r="U6" s="403"/>
      <c r="V6" s="403"/>
      <c r="W6" s="403"/>
      <c r="X6" s="403"/>
      <c r="Y6" s="403"/>
    </row>
    <row r="7" spans="1:25" ht="15" customHeight="1">
      <c r="J7" s="242" t="s">
        <v>359</v>
      </c>
      <c r="K7" s="242"/>
      <c r="L7" s="242"/>
      <c r="N7" s="405">
        <f>+N6+N5+N4</f>
        <v>3443070455</v>
      </c>
      <c r="O7" s="405"/>
      <c r="P7" s="405"/>
      <c r="Q7" s="405"/>
      <c r="R7" s="405"/>
      <c r="S7" s="405"/>
      <c r="T7" s="405">
        <f>+T6+T5+T4</f>
        <v>3243406567</v>
      </c>
      <c r="U7" s="405"/>
      <c r="V7" s="405"/>
      <c r="W7" s="405"/>
      <c r="X7" s="405"/>
      <c r="Y7" s="405"/>
    </row>
    <row r="8" spans="1:25" ht="15" customHeight="1"/>
    <row r="9" spans="1:25" ht="15" customHeight="1">
      <c r="A9" s="242" t="s">
        <v>360</v>
      </c>
      <c r="N9" s="400" t="s">
        <v>354</v>
      </c>
      <c r="O9" s="400"/>
      <c r="P9" s="400"/>
      <c r="Q9" s="400"/>
      <c r="R9" s="400"/>
      <c r="S9" s="400"/>
      <c r="T9" s="400" t="s">
        <v>355</v>
      </c>
      <c r="U9" s="400"/>
      <c r="V9" s="400"/>
      <c r="W9" s="400"/>
      <c r="X9" s="400"/>
      <c r="Y9" s="400"/>
    </row>
    <row r="10" spans="1:25" ht="33.75" customHeight="1">
      <c r="N10" s="412" t="s">
        <v>361</v>
      </c>
      <c r="O10" s="412"/>
      <c r="P10" s="412" t="s">
        <v>362</v>
      </c>
      <c r="Q10" s="412"/>
      <c r="R10" s="412" t="s">
        <v>363</v>
      </c>
      <c r="S10" s="412"/>
      <c r="T10" s="412" t="s">
        <v>361</v>
      </c>
      <c r="U10" s="412"/>
      <c r="V10" s="412" t="s">
        <v>362</v>
      </c>
      <c r="W10" s="412"/>
      <c r="X10" s="412" t="s">
        <v>363</v>
      </c>
      <c r="Y10" s="412"/>
    </row>
    <row r="11" spans="1:25" ht="17.100000000000001" customHeight="1">
      <c r="A11" s="241" t="s">
        <v>364</v>
      </c>
      <c r="N11" s="403">
        <v>0</v>
      </c>
      <c r="O11" s="403"/>
      <c r="P11" s="403">
        <v>0</v>
      </c>
      <c r="Q11" s="403"/>
      <c r="R11" s="403">
        <v>0</v>
      </c>
      <c r="S11" s="403"/>
      <c r="T11" s="403">
        <v>0</v>
      </c>
      <c r="U11" s="403"/>
      <c r="V11" s="403">
        <v>0</v>
      </c>
      <c r="W11" s="403"/>
      <c r="X11" s="403">
        <v>0</v>
      </c>
      <c r="Y11" s="403"/>
    </row>
    <row r="12" spans="1:25" ht="17.100000000000001" customHeight="1">
      <c r="A12" s="241" t="s">
        <v>365</v>
      </c>
      <c r="N12" s="403">
        <v>0</v>
      </c>
      <c r="O12" s="403"/>
      <c r="P12" s="403">
        <v>0</v>
      </c>
      <c r="Q12" s="403"/>
      <c r="R12" s="403">
        <v>0</v>
      </c>
      <c r="S12" s="403"/>
      <c r="T12" s="403">
        <v>0</v>
      </c>
      <c r="U12" s="403"/>
      <c r="V12" s="403">
        <v>0</v>
      </c>
      <c r="W12" s="403"/>
      <c r="X12" s="403">
        <v>0</v>
      </c>
      <c r="Y12" s="403"/>
    </row>
    <row r="13" spans="1:25" ht="17.100000000000001" customHeight="1">
      <c r="A13" s="241" t="s">
        <v>366</v>
      </c>
      <c r="N13" s="403">
        <v>0</v>
      </c>
      <c r="O13" s="403"/>
      <c r="P13" s="403">
        <v>0</v>
      </c>
      <c r="Q13" s="403"/>
      <c r="R13" s="403">
        <v>0</v>
      </c>
      <c r="S13" s="403"/>
      <c r="T13" s="403"/>
      <c r="U13" s="403"/>
      <c r="V13" s="403">
        <v>0</v>
      </c>
      <c r="W13" s="403"/>
      <c r="X13" s="403">
        <v>0</v>
      </c>
      <c r="Y13" s="403"/>
    </row>
    <row r="14" spans="1:25" ht="17.100000000000001" customHeight="1"/>
    <row r="15" spans="1:25" ht="17.100000000000001" customHeight="1">
      <c r="A15" s="242" t="s">
        <v>367</v>
      </c>
      <c r="N15" s="400" t="s">
        <v>354</v>
      </c>
      <c r="O15" s="400"/>
      <c r="P15" s="400"/>
      <c r="Q15" s="400"/>
      <c r="R15" s="400"/>
      <c r="S15" s="400"/>
      <c r="T15" s="400" t="s">
        <v>355</v>
      </c>
      <c r="U15" s="400"/>
      <c r="V15" s="400"/>
      <c r="W15" s="400"/>
      <c r="X15" s="400"/>
      <c r="Y15" s="400"/>
    </row>
    <row r="16" spans="1:25" ht="17.100000000000001" customHeight="1">
      <c r="A16" s="241" t="s">
        <v>368</v>
      </c>
      <c r="N16" s="403">
        <v>184124318292</v>
      </c>
      <c r="O16" s="403"/>
      <c r="P16" s="403"/>
      <c r="Q16" s="403"/>
      <c r="R16" s="403"/>
      <c r="S16" s="403"/>
      <c r="T16" s="403">
        <v>13837986535</v>
      </c>
      <c r="U16" s="403"/>
      <c r="V16" s="403"/>
      <c r="W16" s="403"/>
      <c r="X16" s="403"/>
      <c r="Y16" s="403"/>
    </row>
    <row r="17" spans="1:29" s="245" customFormat="1" ht="17.100000000000001" customHeight="1">
      <c r="A17" s="460" t="s">
        <v>369</v>
      </c>
      <c r="B17" s="460"/>
      <c r="C17" s="460"/>
      <c r="D17" s="460"/>
      <c r="E17" s="460"/>
      <c r="F17" s="460"/>
      <c r="G17" s="460"/>
      <c r="H17" s="460"/>
      <c r="I17" s="460"/>
      <c r="J17" s="460"/>
      <c r="K17" s="460"/>
      <c r="L17" s="460"/>
      <c r="M17" s="460"/>
      <c r="N17" s="459">
        <v>150992203344</v>
      </c>
      <c r="O17" s="459"/>
      <c r="P17" s="459"/>
      <c r="Q17" s="459"/>
      <c r="R17" s="459"/>
      <c r="S17" s="459"/>
      <c r="T17" s="459">
        <v>0</v>
      </c>
      <c r="U17" s="459"/>
      <c r="V17" s="459"/>
      <c r="W17" s="459"/>
      <c r="X17" s="459"/>
      <c r="Y17" s="459"/>
    </row>
    <row r="18" spans="1:29" s="245" customFormat="1" ht="17.100000000000001" customHeight="1">
      <c r="A18" s="460" t="s">
        <v>370</v>
      </c>
      <c r="B18" s="460"/>
      <c r="C18" s="460"/>
      <c r="D18" s="460"/>
      <c r="E18" s="460"/>
      <c r="F18" s="460"/>
      <c r="G18" s="460"/>
      <c r="H18" s="460"/>
      <c r="I18" s="460"/>
      <c r="J18" s="460"/>
      <c r="K18" s="460"/>
      <c r="L18" s="460"/>
      <c r="M18" s="460"/>
      <c r="N18" s="459">
        <v>20756074072</v>
      </c>
      <c r="O18" s="459"/>
      <c r="P18" s="459"/>
      <c r="Q18" s="459"/>
      <c r="R18" s="459"/>
      <c r="S18" s="459"/>
      <c r="T18" s="459"/>
      <c r="U18" s="459"/>
      <c r="V18" s="459"/>
      <c r="W18" s="459"/>
      <c r="X18" s="459"/>
      <c r="Y18" s="459"/>
    </row>
    <row r="19" spans="1:29" s="245" customFormat="1" ht="17.100000000000001" customHeight="1">
      <c r="A19" s="460" t="s">
        <v>371</v>
      </c>
      <c r="B19" s="460"/>
      <c r="C19" s="460"/>
      <c r="D19" s="460"/>
      <c r="E19" s="460"/>
      <c r="F19" s="460"/>
      <c r="G19" s="460"/>
      <c r="H19" s="460"/>
      <c r="I19" s="460"/>
      <c r="J19" s="460"/>
      <c r="K19" s="460"/>
      <c r="L19" s="460"/>
      <c r="M19" s="460"/>
      <c r="N19" s="459"/>
      <c r="O19" s="459"/>
      <c r="P19" s="459"/>
      <c r="Q19" s="459"/>
      <c r="R19" s="459"/>
      <c r="S19" s="459"/>
      <c r="T19" s="459">
        <v>12258711426</v>
      </c>
      <c r="U19" s="459"/>
      <c r="V19" s="459"/>
      <c r="W19" s="459"/>
      <c r="X19" s="459"/>
      <c r="Y19" s="459"/>
    </row>
    <row r="20" spans="1:29" s="245" customFormat="1" ht="17.100000000000001" customHeight="1">
      <c r="A20" s="246" t="s">
        <v>372</v>
      </c>
      <c r="N20" s="459">
        <f>+N16-N17-N18-N19</f>
        <v>12376040876</v>
      </c>
      <c r="O20" s="459"/>
      <c r="P20" s="459"/>
      <c r="Q20" s="459"/>
      <c r="R20" s="459"/>
      <c r="S20" s="459"/>
      <c r="T20" s="459">
        <f>+T16-T17-T18-T19</f>
        <v>1579275109</v>
      </c>
      <c r="U20" s="459"/>
      <c r="V20" s="459"/>
      <c r="W20" s="459"/>
      <c r="X20" s="459"/>
      <c r="Y20" s="459"/>
    </row>
    <row r="21" spans="1:29" ht="17.100000000000001" customHeight="1">
      <c r="A21" s="241" t="s">
        <v>373</v>
      </c>
      <c r="N21" s="403">
        <v>0</v>
      </c>
      <c r="O21" s="403"/>
      <c r="P21" s="403"/>
      <c r="Q21" s="403"/>
      <c r="R21" s="403"/>
      <c r="S21" s="403"/>
      <c r="T21" s="403">
        <v>0</v>
      </c>
      <c r="U21" s="403"/>
      <c r="V21" s="403"/>
      <c r="W21" s="403"/>
      <c r="X21" s="403"/>
      <c r="Y21" s="403"/>
    </row>
    <row r="22" spans="1:29" ht="30" customHeight="1">
      <c r="A22" s="401" t="s">
        <v>374</v>
      </c>
      <c r="B22" s="401"/>
      <c r="C22" s="401"/>
      <c r="D22" s="401"/>
      <c r="E22" s="401"/>
      <c r="F22" s="401"/>
      <c r="G22" s="401"/>
      <c r="H22" s="401"/>
      <c r="I22" s="401"/>
      <c r="J22" s="401"/>
      <c r="K22" s="401"/>
      <c r="L22" s="401"/>
      <c r="M22" s="401"/>
      <c r="N22" s="403">
        <v>0</v>
      </c>
      <c r="O22" s="403"/>
      <c r="P22" s="403"/>
      <c r="Q22" s="403"/>
      <c r="R22" s="403"/>
      <c r="S22" s="403"/>
      <c r="T22" s="403">
        <v>0</v>
      </c>
      <c r="U22" s="403"/>
      <c r="V22" s="403"/>
      <c r="W22" s="403"/>
      <c r="X22" s="403"/>
      <c r="Y22" s="403"/>
    </row>
    <row r="23" spans="1:29" ht="15" customHeight="1">
      <c r="A23" s="243" t="s">
        <v>372</v>
      </c>
      <c r="N23" s="403">
        <v>0</v>
      </c>
      <c r="O23" s="403"/>
      <c r="P23" s="403"/>
      <c r="Q23" s="403"/>
      <c r="R23" s="403"/>
      <c r="S23" s="403"/>
      <c r="T23" s="403">
        <v>0</v>
      </c>
      <c r="U23" s="403"/>
      <c r="V23" s="403"/>
      <c r="W23" s="403"/>
      <c r="X23" s="403"/>
      <c r="Y23" s="403"/>
      <c r="AC23" s="248"/>
    </row>
    <row r="24" spans="1:29" ht="15" customHeight="1">
      <c r="A24" s="241" t="s">
        <v>375</v>
      </c>
      <c r="N24" s="403">
        <v>0</v>
      </c>
      <c r="O24" s="403"/>
      <c r="P24" s="403"/>
      <c r="Q24" s="403"/>
      <c r="R24" s="403"/>
      <c r="S24" s="403"/>
      <c r="T24" s="403">
        <v>0</v>
      </c>
      <c r="U24" s="403"/>
      <c r="V24" s="403"/>
      <c r="W24" s="403"/>
      <c r="X24" s="403"/>
      <c r="Y24" s="403"/>
    </row>
    <row r="25" spans="1:29" ht="15" customHeight="1">
      <c r="A25" s="398" t="s">
        <v>376</v>
      </c>
      <c r="B25" s="398"/>
      <c r="C25" s="398"/>
      <c r="D25" s="398"/>
      <c r="E25" s="398"/>
      <c r="F25" s="398"/>
      <c r="G25" s="398"/>
      <c r="H25" s="398"/>
      <c r="I25" s="398"/>
      <c r="J25" s="398"/>
      <c r="K25" s="398"/>
      <c r="L25" s="398"/>
      <c r="M25" s="398"/>
      <c r="N25" s="405">
        <f>N16+N21+N24</f>
        <v>184124318292</v>
      </c>
      <c r="O25" s="405"/>
      <c r="P25" s="405"/>
      <c r="Q25" s="405"/>
      <c r="R25" s="405"/>
      <c r="S25" s="405"/>
      <c r="T25" s="405">
        <f>T16+T21+T24</f>
        <v>13837986535</v>
      </c>
      <c r="U25" s="405"/>
      <c r="V25" s="405"/>
      <c r="W25" s="405"/>
      <c r="X25" s="405"/>
      <c r="Y25" s="405"/>
    </row>
    <row r="26" spans="1:29" ht="15" customHeight="1"/>
    <row r="27" spans="1:29" ht="15" customHeight="1">
      <c r="A27" s="242" t="s">
        <v>377</v>
      </c>
      <c r="N27" s="400" t="s">
        <v>354</v>
      </c>
      <c r="O27" s="400"/>
      <c r="P27" s="400"/>
      <c r="Q27" s="400"/>
      <c r="R27" s="400"/>
      <c r="S27" s="400"/>
      <c r="T27" s="400" t="s">
        <v>355</v>
      </c>
      <c r="U27" s="400"/>
      <c r="V27" s="400"/>
      <c r="W27" s="400"/>
      <c r="X27" s="400"/>
      <c r="Y27" s="400"/>
    </row>
    <row r="28" spans="1:29" ht="30" customHeight="1">
      <c r="N28" s="458" t="s">
        <v>378</v>
      </c>
      <c r="O28" s="458"/>
      <c r="P28" s="458"/>
      <c r="Q28" s="458"/>
      <c r="R28" s="412" t="s">
        <v>363</v>
      </c>
      <c r="S28" s="412"/>
      <c r="T28" s="408" t="s">
        <v>378</v>
      </c>
      <c r="U28" s="408"/>
      <c r="V28" s="408"/>
      <c r="W28" s="408"/>
      <c r="X28" s="412" t="s">
        <v>363</v>
      </c>
      <c r="Y28" s="412"/>
    </row>
    <row r="29" spans="1:29" ht="17.100000000000001" customHeight="1">
      <c r="A29" s="242" t="s">
        <v>379</v>
      </c>
      <c r="M29" s="250"/>
      <c r="N29" s="406">
        <f>+SUM(N30:Q38)</f>
        <v>1558996032</v>
      </c>
      <c r="O29" s="406"/>
      <c r="P29" s="406"/>
      <c r="Q29" s="406"/>
      <c r="R29" s="406">
        <v>0</v>
      </c>
      <c r="S29" s="406"/>
      <c r="T29" s="405">
        <f>+SUM(T30:W38)</f>
        <v>1708657848</v>
      </c>
      <c r="U29" s="405"/>
      <c r="V29" s="405"/>
      <c r="W29" s="405"/>
      <c r="X29" s="405">
        <v>0</v>
      </c>
      <c r="Y29" s="405"/>
    </row>
    <row r="30" spans="1:29" ht="17.100000000000001" customHeight="1">
      <c r="A30" s="243" t="s">
        <v>380</v>
      </c>
      <c r="N30" s="402"/>
      <c r="O30" s="402"/>
      <c r="P30" s="402"/>
      <c r="Q30" s="402"/>
      <c r="R30" s="403">
        <v>0</v>
      </c>
      <c r="S30" s="403"/>
      <c r="T30" s="403"/>
      <c r="U30" s="403"/>
      <c r="V30" s="403"/>
      <c r="W30" s="403"/>
      <c r="X30" s="403">
        <v>0</v>
      </c>
      <c r="Y30" s="403"/>
    </row>
    <row r="31" spans="1:29" ht="17.100000000000001" customHeight="1">
      <c r="A31" s="243" t="s">
        <v>381</v>
      </c>
      <c r="N31" s="402">
        <v>263670065</v>
      </c>
      <c r="O31" s="402"/>
      <c r="P31" s="402"/>
      <c r="Q31" s="402"/>
      <c r="R31" s="403">
        <v>0</v>
      </c>
      <c r="S31" s="403"/>
      <c r="T31" s="403">
        <v>310436275</v>
      </c>
      <c r="U31" s="403"/>
      <c r="V31" s="403"/>
      <c r="W31" s="403"/>
      <c r="X31" s="403">
        <v>0</v>
      </c>
      <c r="Y31" s="403"/>
    </row>
    <row r="32" spans="1:29" ht="17.100000000000001" customHeight="1">
      <c r="A32" s="243" t="s">
        <v>382</v>
      </c>
      <c r="N32" s="403">
        <f>4302000+2450000+48731950+405407200+58204077</f>
        <v>519095227</v>
      </c>
      <c r="O32" s="403"/>
      <c r="P32" s="403"/>
      <c r="Q32" s="403"/>
      <c r="R32" s="403">
        <v>0</v>
      </c>
      <c r="S32" s="403"/>
      <c r="T32" s="403">
        <f>49384213+4302000+118041716+68964083</f>
        <v>240692012</v>
      </c>
      <c r="U32" s="403"/>
      <c r="V32" s="403"/>
      <c r="W32" s="403"/>
      <c r="X32" s="403">
        <v>0</v>
      </c>
      <c r="Y32" s="403"/>
    </row>
    <row r="33" spans="1:28" ht="17.100000000000001" customHeight="1">
      <c r="A33" s="243" t="s">
        <v>383</v>
      </c>
      <c r="N33" s="403">
        <v>299441820</v>
      </c>
      <c r="O33" s="403"/>
      <c r="P33" s="403"/>
      <c r="Q33" s="403"/>
      <c r="R33" s="403">
        <v>0</v>
      </c>
      <c r="S33" s="403"/>
      <c r="T33" s="403">
        <v>598883638</v>
      </c>
      <c r="U33" s="403"/>
      <c r="V33" s="403"/>
      <c r="W33" s="403"/>
      <c r="X33" s="403">
        <v>0</v>
      </c>
      <c r="Y33" s="403"/>
    </row>
    <row r="34" spans="1:28" ht="17.100000000000001" customHeight="1">
      <c r="A34" s="243" t="s">
        <v>384</v>
      </c>
      <c r="N34" s="403"/>
      <c r="O34" s="403"/>
      <c r="P34" s="403"/>
      <c r="Q34" s="403"/>
      <c r="R34" s="403">
        <v>0</v>
      </c>
      <c r="S34" s="403"/>
      <c r="T34" s="403"/>
      <c r="U34" s="403"/>
      <c r="V34" s="403"/>
      <c r="W34" s="403"/>
      <c r="X34" s="403">
        <v>0</v>
      </c>
      <c r="Y34" s="403"/>
    </row>
    <row r="35" spans="1:28" ht="17.100000000000001" customHeight="1">
      <c r="A35" s="243" t="s">
        <v>385</v>
      </c>
      <c r="N35" s="403"/>
      <c r="O35" s="403"/>
      <c r="P35" s="403"/>
      <c r="Q35" s="403"/>
      <c r="R35" s="403">
        <v>0</v>
      </c>
      <c r="S35" s="403"/>
      <c r="T35" s="403">
        <f>114571470+8352183</f>
        <v>122923653</v>
      </c>
      <c r="U35" s="403"/>
      <c r="V35" s="403"/>
      <c r="W35" s="403"/>
      <c r="X35" s="403">
        <v>0</v>
      </c>
      <c r="Y35" s="403"/>
      <c r="AB35" s="251"/>
    </row>
    <row r="36" spans="1:28" ht="17.100000000000001" customHeight="1">
      <c r="A36" s="243" t="s">
        <v>386</v>
      </c>
      <c r="N36" s="403">
        <v>435722270</v>
      </c>
      <c r="O36" s="403"/>
      <c r="P36" s="403"/>
      <c r="Q36" s="403"/>
      <c r="R36" s="403">
        <v>0</v>
      </c>
      <c r="S36" s="403"/>
      <c r="T36" s="403">
        <v>435722270</v>
      </c>
      <c r="U36" s="403"/>
      <c r="V36" s="403"/>
      <c r="W36" s="403"/>
      <c r="X36" s="403">
        <v>0</v>
      </c>
      <c r="Y36" s="403"/>
    </row>
    <row r="37" spans="1:28" ht="17.100000000000001" customHeight="1">
      <c r="A37" s="243" t="s">
        <v>387</v>
      </c>
      <c r="N37" s="403"/>
      <c r="O37" s="403"/>
      <c r="P37" s="403"/>
      <c r="Q37" s="403"/>
      <c r="R37" s="403">
        <v>0</v>
      </c>
      <c r="S37" s="403"/>
      <c r="T37" s="403"/>
      <c r="U37" s="403"/>
      <c r="V37" s="403"/>
      <c r="W37" s="403"/>
      <c r="X37" s="403">
        <v>0</v>
      </c>
      <c r="Y37" s="403"/>
    </row>
    <row r="38" spans="1:28" ht="17.100000000000001" customHeight="1">
      <c r="A38" s="243" t="s">
        <v>388</v>
      </c>
      <c r="N38" s="403">
        <v>41066650</v>
      </c>
      <c r="O38" s="403"/>
      <c r="P38" s="403"/>
      <c r="Q38" s="403"/>
      <c r="R38" s="403">
        <v>0</v>
      </c>
      <c r="S38" s="403"/>
      <c r="T38" s="403"/>
      <c r="U38" s="403"/>
      <c r="V38" s="403"/>
      <c r="W38" s="403"/>
      <c r="X38" s="403">
        <v>0</v>
      </c>
      <c r="Y38" s="403"/>
    </row>
    <row r="39" spans="1:28" ht="17.100000000000001" customHeight="1">
      <c r="A39" s="242" t="s">
        <v>389</v>
      </c>
      <c r="N39" s="405">
        <f>SUM(N40:Q46)</f>
        <v>29310289000</v>
      </c>
      <c r="O39" s="405"/>
      <c r="P39" s="405"/>
      <c r="Q39" s="405"/>
      <c r="R39" s="405">
        <v>0</v>
      </c>
      <c r="S39" s="405"/>
      <c r="T39" s="405">
        <f>SUM(T40:W46)</f>
        <v>26693771000</v>
      </c>
      <c r="U39" s="405"/>
      <c r="V39" s="405"/>
      <c r="W39" s="405"/>
      <c r="X39" s="403">
        <v>0</v>
      </c>
      <c r="Y39" s="403"/>
    </row>
    <row r="40" spans="1:28" ht="17.100000000000001" customHeight="1">
      <c r="A40" s="243" t="s">
        <v>380</v>
      </c>
      <c r="N40" s="403">
        <v>0</v>
      </c>
      <c r="O40" s="403"/>
      <c r="P40" s="403"/>
      <c r="Q40" s="403"/>
      <c r="R40" s="403">
        <v>0</v>
      </c>
      <c r="S40" s="403"/>
      <c r="T40" s="403">
        <v>0</v>
      </c>
      <c r="U40" s="403"/>
      <c r="V40" s="403"/>
      <c r="W40" s="403"/>
      <c r="X40" s="403">
        <v>0</v>
      </c>
      <c r="Y40" s="403"/>
    </row>
    <row r="41" spans="1:28" ht="17.100000000000001" customHeight="1">
      <c r="A41" s="243" t="s">
        <v>390</v>
      </c>
      <c r="N41" s="403">
        <v>0</v>
      </c>
      <c r="O41" s="403"/>
      <c r="P41" s="403"/>
      <c r="Q41" s="403"/>
      <c r="R41" s="403">
        <v>0</v>
      </c>
      <c r="S41" s="403"/>
      <c r="T41" s="403">
        <v>0</v>
      </c>
      <c r="U41" s="403"/>
      <c r="V41" s="403"/>
      <c r="W41" s="403"/>
      <c r="X41" s="403">
        <v>0</v>
      </c>
      <c r="Y41" s="403"/>
    </row>
    <row r="42" spans="1:28" ht="17.100000000000001" customHeight="1">
      <c r="A42" s="243" t="s">
        <v>382</v>
      </c>
      <c r="N42" s="403">
        <v>0</v>
      </c>
      <c r="O42" s="403"/>
      <c r="P42" s="403"/>
      <c r="Q42" s="403"/>
      <c r="R42" s="403">
        <v>0</v>
      </c>
      <c r="S42" s="403"/>
      <c r="T42" s="403">
        <v>0</v>
      </c>
      <c r="U42" s="403"/>
      <c r="V42" s="403"/>
      <c r="W42" s="403"/>
      <c r="X42" s="403">
        <v>0</v>
      </c>
      <c r="Y42" s="403"/>
    </row>
    <row r="43" spans="1:28" ht="17.100000000000001" customHeight="1">
      <c r="A43" s="243" t="s">
        <v>391</v>
      </c>
      <c r="N43" s="403">
        <v>29310289000</v>
      </c>
      <c r="O43" s="403"/>
      <c r="P43" s="403"/>
      <c r="Q43" s="403"/>
      <c r="R43" s="403">
        <v>0</v>
      </c>
      <c r="S43" s="403"/>
      <c r="T43" s="403">
        <v>26693771000</v>
      </c>
      <c r="U43" s="403"/>
      <c r="V43" s="403"/>
      <c r="W43" s="403"/>
      <c r="X43" s="403">
        <v>0</v>
      </c>
      <c r="Y43" s="403"/>
    </row>
    <row r="44" spans="1:28" ht="17.100000000000001" customHeight="1">
      <c r="A44" s="243" t="s">
        <v>392</v>
      </c>
      <c r="N44" s="403">
        <v>0</v>
      </c>
      <c r="O44" s="403"/>
      <c r="P44" s="403"/>
      <c r="Q44" s="403"/>
      <c r="R44" s="403">
        <v>0</v>
      </c>
      <c r="S44" s="403"/>
      <c r="T44" s="403">
        <v>0</v>
      </c>
      <c r="U44" s="403"/>
      <c r="V44" s="403"/>
      <c r="W44" s="403"/>
      <c r="X44" s="403">
        <v>0</v>
      </c>
      <c r="Y44" s="403"/>
    </row>
    <row r="45" spans="1:28" ht="17.100000000000001" customHeight="1">
      <c r="A45" s="243" t="s">
        <v>393</v>
      </c>
      <c r="N45" s="403">
        <v>0</v>
      </c>
      <c r="O45" s="403"/>
      <c r="P45" s="403"/>
      <c r="Q45" s="403"/>
      <c r="R45" s="403">
        <v>0</v>
      </c>
      <c r="S45" s="403"/>
      <c r="T45" s="403">
        <v>0</v>
      </c>
      <c r="U45" s="403"/>
      <c r="V45" s="403"/>
      <c r="W45" s="403"/>
      <c r="X45" s="403">
        <v>0</v>
      </c>
      <c r="Y45" s="403"/>
    </row>
    <row r="46" spans="1:28" ht="17.100000000000001" customHeight="1">
      <c r="A46" s="243" t="s">
        <v>388</v>
      </c>
      <c r="N46" s="403">
        <v>0</v>
      </c>
      <c r="O46" s="403"/>
      <c r="P46" s="403"/>
      <c r="Q46" s="403"/>
      <c r="R46" s="403">
        <v>0</v>
      </c>
      <c r="S46" s="403"/>
      <c r="T46" s="403">
        <v>0</v>
      </c>
      <c r="U46" s="403"/>
      <c r="V46" s="403"/>
      <c r="W46" s="403"/>
      <c r="X46" s="403">
        <v>0</v>
      </c>
      <c r="Y46" s="403"/>
    </row>
    <row r="47" spans="1:28" ht="17.100000000000001" customHeight="1">
      <c r="A47" s="398" t="s">
        <v>359</v>
      </c>
      <c r="B47" s="398"/>
      <c r="C47" s="398"/>
      <c r="D47" s="398"/>
      <c r="E47" s="398"/>
      <c r="F47" s="398"/>
      <c r="G47" s="398"/>
      <c r="H47" s="398"/>
      <c r="I47" s="398"/>
      <c r="J47" s="398"/>
      <c r="K47" s="398"/>
      <c r="L47" s="398"/>
      <c r="M47" s="398"/>
      <c r="N47" s="409">
        <f>+N29+N39</f>
        <v>30869285032</v>
      </c>
      <c r="O47" s="398"/>
      <c r="P47" s="398"/>
      <c r="Q47" s="398"/>
      <c r="R47" s="403">
        <v>0</v>
      </c>
      <c r="S47" s="403"/>
      <c r="T47" s="409">
        <f>+T29+T39</f>
        <v>28402428848</v>
      </c>
      <c r="U47" s="398"/>
      <c r="V47" s="398"/>
      <c r="W47" s="398"/>
      <c r="X47" s="403">
        <v>0</v>
      </c>
      <c r="Y47" s="403"/>
    </row>
    <row r="48" spans="1:28" ht="15" customHeight="1">
      <c r="N48" s="400"/>
      <c r="O48" s="400"/>
      <c r="P48" s="400"/>
      <c r="Q48" s="400"/>
      <c r="R48" s="400"/>
      <c r="S48" s="400"/>
      <c r="T48" s="400"/>
      <c r="U48" s="400"/>
      <c r="V48" s="400"/>
      <c r="W48" s="400"/>
      <c r="X48" s="400"/>
      <c r="Y48" s="400"/>
    </row>
    <row r="49" spans="1:25" ht="18.95" customHeight="1">
      <c r="A49" s="242" t="s">
        <v>394</v>
      </c>
      <c r="N49" s="400" t="s">
        <v>354</v>
      </c>
      <c r="O49" s="400"/>
      <c r="P49" s="400"/>
      <c r="Q49" s="400"/>
      <c r="R49" s="400"/>
      <c r="S49" s="400"/>
      <c r="T49" s="400" t="s">
        <v>355</v>
      </c>
      <c r="U49" s="400"/>
      <c r="V49" s="400"/>
      <c r="W49" s="400"/>
      <c r="X49" s="400"/>
      <c r="Y49" s="400"/>
    </row>
    <row r="50" spans="1:25" ht="18.95" customHeight="1">
      <c r="N50" s="408" t="s">
        <v>395</v>
      </c>
      <c r="O50" s="408"/>
      <c r="P50" s="408"/>
      <c r="Q50" s="408" t="s">
        <v>378</v>
      </c>
      <c r="R50" s="408"/>
      <c r="S50" s="408"/>
      <c r="T50" s="408" t="s">
        <v>395</v>
      </c>
      <c r="U50" s="408"/>
      <c r="V50" s="408"/>
      <c r="W50" s="408" t="s">
        <v>378</v>
      </c>
      <c r="X50" s="408"/>
      <c r="Y50" s="408"/>
    </row>
    <row r="51" spans="1:25" ht="18.95" customHeight="1">
      <c r="A51" s="241" t="s">
        <v>396</v>
      </c>
      <c r="N51" s="403">
        <v>0</v>
      </c>
      <c r="O51" s="403"/>
      <c r="P51" s="403"/>
      <c r="Q51" s="403">
        <v>0</v>
      </c>
      <c r="R51" s="403"/>
      <c r="S51" s="403"/>
      <c r="T51" s="403">
        <v>0</v>
      </c>
      <c r="U51" s="403"/>
      <c r="V51" s="403"/>
      <c r="W51" s="403">
        <v>0</v>
      </c>
      <c r="X51" s="403"/>
      <c r="Y51" s="403"/>
    </row>
    <row r="52" spans="1:25" ht="18.95" customHeight="1">
      <c r="A52" s="241" t="s">
        <v>397</v>
      </c>
      <c r="N52" s="403">
        <v>0</v>
      </c>
      <c r="O52" s="403"/>
      <c r="P52" s="403"/>
      <c r="Q52" s="403">
        <v>0</v>
      </c>
      <c r="R52" s="403"/>
      <c r="S52" s="403"/>
      <c r="T52" s="403">
        <v>0</v>
      </c>
      <c r="U52" s="403"/>
      <c r="V52" s="403"/>
      <c r="W52" s="403">
        <v>0</v>
      </c>
      <c r="X52" s="403"/>
      <c r="Y52" s="403"/>
    </row>
    <row r="53" spans="1:25" ht="18.95" customHeight="1">
      <c r="A53" s="241" t="s">
        <v>398</v>
      </c>
      <c r="N53" s="403">
        <v>0</v>
      </c>
      <c r="O53" s="403"/>
      <c r="P53" s="403"/>
      <c r="Q53" s="403">
        <v>0</v>
      </c>
      <c r="R53" s="403"/>
      <c r="S53" s="403"/>
      <c r="T53" s="403">
        <v>0</v>
      </c>
      <c r="U53" s="403"/>
      <c r="V53" s="403"/>
      <c r="W53" s="403">
        <v>0</v>
      </c>
      <c r="X53" s="403"/>
      <c r="Y53" s="403"/>
    </row>
    <row r="54" spans="1:25" ht="18.95" customHeight="1">
      <c r="A54" s="241" t="s">
        <v>399</v>
      </c>
      <c r="N54" s="403">
        <v>0</v>
      </c>
      <c r="O54" s="403"/>
      <c r="P54" s="403"/>
      <c r="Q54" s="403">
        <v>0</v>
      </c>
      <c r="R54" s="403"/>
      <c r="S54" s="403"/>
      <c r="T54" s="403">
        <v>0</v>
      </c>
      <c r="U54" s="403"/>
      <c r="V54" s="403"/>
      <c r="W54" s="403">
        <v>0</v>
      </c>
      <c r="X54" s="403"/>
      <c r="Y54" s="403"/>
    </row>
    <row r="55" spans="1:25" ht="18.95" customHeight="1"/>
    <row r="56" spans="1:25" ht="18.95" customHeight="1">
      <c r="A56" s="242" t="s">
        <v>400</v>
      </c>
      <c r="N56" s="400" t="s">
        <v>354</v>
      </c>
      <c r="O56" s="400"/>
      <c r="P56" s="400"/>
      <c r="Q56" s="400"/>
      <c r="R56" s="400"/>
      <c r="S56" s="400"/>
      <c r="T56" s="400" t="s">
        <v>355</v>
      </c>
      <c r="U56" s="400"/>
      <c r="V56" s="400"/>
      <c r="W56" s="400"/>
      <c r="X56" s="400"/>
      <c r="Y56" s="400"/>
    </row>
    <row r="57" spans="1:25" ht="38.1" customHeight="1">
      <c r="N57" s="408" t="s">
        <v>361</v>
      </c>
      <c r="O57" s="408"/>
      <c r="P57" s="408"/>
      <c r="Q57" s="412" t="s">
        <v>401</v>
      </c>
      <c r="R57" s="412"/>
      <c r="S57" s="412"/>
      <c r="T57" s="408" t="s">
        <v>361</v>
      </c>
      <c r="U57" s="408"/>
      <c r="V57" s="408"/>
      <c r="W57" s="412" t="s">
        <v>401</v>
      </c>
      <c r="X57" s="412"/>
      <c r="Y57" s="412"/>
    </row>
    <row r="58" spans="1:25" ht="57" customHeight="1">
      <c r="A58" s="401" t="s">
        <v>402</v>
      </c>
      <c r="B58" s="401"/>
      <c r="C58" s="401"/>
      <c r="D58" s="401"/>
      <c r="E58" s="401"/>
      <c r="F58" s="401"/>
      <c r="G58" s="401"/>
      <c r="H58" s="401"/>
      <c r="I58" s="401"/>
      <c r="J58" s="401"/>
      <c r="K58" s="401"/>
      <c r="L58" s="401"/>
      <c r="M58" s="401"/>
      <c r="N58" s="403"/>
      <c r="O58" s="403"/>
      <c r="P58" s="403"/>
      <c r="Q58" s="403"/>
      <c r="R58" s="403"/>
      <c r="S58" s="403"/>
      <c r="T58" s="403"/>
      <c r="U58" s="403"/>
      <c r="V58" s="403"/>
      <c r="W58" s="403"/>
      <c r="X58" s="403"/>
      <c r="Y58" s="403"/>
    </row>
    <row r="59" spans="1:25" ht="18.95" customHeight="1">
      <c r="B59" s="421" t="s">
        <v>403</v>
      </c>
      <c r="C59" s="421"/>
      <c r="D59" s="421"/>
      <c r="E59" s="421"/>
      <c r="F59" s="421"/>
      <c r="G59" s="421"/>
      <c r="H59" s="421"/>
      <c r="I59" s="421"/>
      <c r="J59" s="421"/>
      <c r="K59" s="421"/>
      <c r="L59" s="421"/>
      <c r="M59" s="421"/>
      <c r="N59" s="403"/>
      <c r="O59" s="403"/>
      <c r="P59" s="403"/>
      <c r="Q59" s="403"/>
      <c r="R59" s="403"/>
      <c r="S59" s="403"/>
      <c r="T59" s="403"/>
      <c r="U59" s="403"/>
      <c r="V59" s="403"/>
      <c r="W59" s="403"/>
      <c r="X59" s="403"/>
      <c r="Y59" s="403"/>
    </row>
    <row r="60" spans="1:25" ht="18.95" customHeight="1">
      <c r="B60" s="421" t="s">
        <v>403</v>
      </c>
      <c r="C60" s="421"/>
      <c r="D60" s="421"/>
      <c r="E60" s="421"/>
      <c r="F60" s="421"/>
      <c r="G60" s="421"/>
      <c r="H60" s="421"/>
      <c r="I60" s="421"/>
      <c r="J60" s="421"/>
      <c r="K60" s="421"/>
      <c r="L60" s="421"/>
      <c r="M60" s="421"/>
      <c r="N60" s="403"/>
      <c r="O60" s="403"/>
      <c r="P60" s="403"/>
      <c r="Q60" s="403"/>
      <c r="R60" s="403"/>
      <c r="S60" s="403"/>
      <c r="T60" s="403"/>
      <c r="U60" s="403"/>
      <c r="V60" s="403"/>
      <c r="W60" s="403"/>
      <c r="X60" s="403"/>
      <c r="Y60" s="403"/>
    </row>
    <row r="61" spans="1:25" ht="18.95" customHeight="1">
      <c r="B61" s="421" t="s">
        <v>403</v>
      </c>
      <c r="C61" s="421"/>
      <c r="D61" s="421"/>
      <c r="E61" s="421"/>
      <c r="F61" s="421"/>
      <c r="G61" s="421"/>
      <c r="H61" s="421"/>
      <c r="I61" s="421"/>
      <c r="J61" s="421"/>
      <c r="K61" s="421"/>
      <c r="L61" s="421"/>
      <c r="M61" s="421"/>
      <c r="N61" s="403"/>
      <c r="O61" s="403"/>
      <c r="P61" s="403"/>
      <c r="Q61" s="403"/>
      <c r="R61" s="403"/>
      <c r="S61" s="403"/>
      <c r="T61" s="403"/>
      <c r="U61" s="403"/>
      <c r="V61" s="403"/>
      <c r="W61" s="403"/>
      <c r="X61" s="403"/>
      <c r="Y61" s="403"/>
    </row>
    <row r="62" spans="1:25" ht="57" customHeight="1">
      <c r="A62" s="401" t="s">
        <v>404</v>
      </c>
      <c r="B62" s="401"/>
      <c r="C62" s="401"/>
      <c r="D62" s="401"/>
      <c r="E62" s="401"/>
      <c r="F62" s="401"/>
      <c r="G62" s="401"/>
      <c r="H62" s="401"/>
      <c r="I62" s="401"/>
      <c r="J62" s="401"/>
      <c r="K62" s="401"/>
      <c r="L62" s="401"/>
      <c r="M62" s="401"/>
      <c r="N62" s="403"/>
      <c r="O62" s="403"/>
      <c r="P62" s="403"/>
      <c r="Q62" s="403"/>
      <c r="R62" s="403"/>
      <c r="S62" s="403"/>
      <c r="T62" s="403"/>
      <c r="U62" s="403"/>
      <c r="V62" s="403"/>
      <c r="W62" s="403"/>
      <c r="X62" s="403"/>
      <c r="Y62" s="403"/>
    </row>
    <row r="63" spans="1:25" ht="18.95" customHeight="1">
      <c r="A63" s="243" t="s">
        <v>405</v>
      </c>
      <c r="N63" s="403"/>
      <c r="O63" s="403"/>
      <c r="P63" s="403"/>
      <c r="Q63" s="403"/>
      <c r="R63" s="403"/>
      <c r="S63" s="403"/>
      <c r="T63" s="403"/>
      <c r="U63" s="403"/>
      <c r="V63" s="403"/>
      <c r="W63" s="403"/>
      <c r="X63" s="403"/>
      <c r="Y63" s="403"/>
    </row>
    <row r="64" spans="1:25" ht="18.95" customHeight="1">
      <c r="A64" s="398" t="s">
        <v>359</v>
      </c>
      <c r="B64" s="398"/>
      <c r="C64" s="398"/>
      <c r="D64" s="398"/>
      <c r="E64" s="398"/>
      <c r="F64" s="398"/>
      <c r="G64" s="398"/>
      <c r="H64" s="398"/>
      <c r="I64" s="398"/>
      <c r="J64" s="398"/>
      <c r="K64" s="398"/>
      <c r="L64" s="398"/>
      <c r="M64" s="398"/>
      <c r="N64" s="405"/>
      <c r="O64" s="405"/>
      <c r="P64" s="405"/>
      <c r="Q64" s="405"/>
      <c r="R64" s="405"/>
      <c r="S64" s="405"/>
      <c r="T64" s="405"/>
      <c r="U64" s="405"/>
      <c r="V64" s="405"/>
      <c r="W64" s="405"/>
      <c r="X64" s="405"/>
      <c r="Y64" s="405"/>
    </row>
    <row r="65" spans="1:25" ht="18.95" customHeight="1">
      <c r="A65" s="242" t="s">
        <v>406</v>
      </c>
      <c r="N65" s="400" t="s">
        <v>354</v>
      </c>
      <c r="O65" s="400"/>
      <c r="P65" s="400"/>
      <c r="Q65" s="400"/>
      <c r="R65" s="400"/>
      <c r="S65" s="400"/>
      <c r="T65" s="400" t="s">
        <v>355</v>
      </c>
      <c r="U65" s="400"/>
      <c r="V65" s="400"/>
      <c r="W65" s="400"/>
      <c r="X65" s="400"/>
      <c r="Y65" s="400"/>
    </row>
    <row r="66" spans="1:25" ht="38.1" customHeight="1">
      <c r="N66" s="408" t="s">
        <v>361</v>
      </c>
      <c r="O66" s="408"/>
      <c r="P66" s="408"/>
      <c r="Q66" s="408"/>
      <c r="R66" s="412" t="s">
        <v>363</v>
      </c>
      <c r="S66" s="412"/>
      <c r="T66" s="408" t="s">
        <v>361</v>
      </c>
      <c r="U66" s="408"/>
      <c r="V66" s="408"/>
      <c r="W66" s="408"/>
      <c r="X66" s="412" t="s">
        <v>363</v>
      </c>
      <c r="Y66" s="412"/>
    </row>
    <row r="67" spans="1:25" ht="18.95" customHeight="1">
      <c r="A67" s="243" t="s">
        <v>407</v>
      </c>
      <c r="N67" s="455">
        <v>18324537369</v>
      </c>
      <c r="O67" s="455"/>
      <c r="P67" s="455"/>
      <c r="Q67" s="455"/>
      <c r="R67" s="455"/>
      <c r="S67" s="455"/>
      <c r="T67" s="455">
        <v>16317626518</v>
      </c>
      <c r="U67" s="455"/>
      <c r="V67" s="455"/>
      <c r="W67" s="455"/>
      <c r="X67" s="455">
        <v>0</v>
      </c>
      <c r="Y67" s="455"/>
    </row>
    <row r="68" spans="1:25" ht="18.95" customHeight="1">
      <c r="A68" s="243" t="s">
        <v>408</v>
      </c>
      <c r="N68" s="455">
        <v>121907196</v>
      </c>
      <c r="O68" s="455"/>
      <c r="P68" s="455"/>
      <c r="Q68" s="455"/>
      <c r="R68" s="455">
        <v>0</v>
      </c>
      <c r="S68" s="455"/>
      <c r="T68" s="455">
        <v>324157196</v>
      </c>
      <c r="U68" s="455"/>
      <c r="V68" s="455"/>
      <c r="W68" s="455"/>
      <c r="X68" s="455">
        <v>0</v>
      </c>
      <c r="Y68" s="455"/>
    </row>
    <row r="69" spans="1:25" ht="18.95" customHeight="1">
      <c r="A69" s="243" t="s">
        <v>409</v>
      </c>
      <c r="N69" s="455">
        <v>220993800578</v>
      </c>
      <c r="O69" s="455"/>
      <c r="P69" s="455"/>
      <c r="Q69" s="455"/>
      <c r="R69" s="455">
        <v>0</v>
      </c>
      <c r="S69" s="455"/>
      <c r="T69" s="455">
        <v>137025619313</v>
      </c>
      <c r="U69" s="455"/>
      <c r="V69" s="455"/>
      <c r="W69" s="455"/>
      <c r="X69" s="455">
        <v>0</v>
      </c>
      <c r="Y69" s="455"/>
    </row>
    <row r="70" spans="1:25" ht="18.95" customHeight="1">
      <c r="A70" s="243" t="s">
        <v>410</v>
      </c>
      <c r="N70" s="455">
        <v>27846804388</v>
      </c>
      <c r="O70" s="455"/>
      <c r="P70" s="455"/>
      <c r="Q70" s="455"/>
      <c r="R70" s="455">
        <v>0</v>
      </c>
      <c r="S70" s="455"/>
      <c r="T70" s="455">
        <v>19107788146</v>
      </c>
      <c r="U70" s="455"/>
      <c r="V70" s="455"/>
      <c r="W70" s="455"/>
      <c r="X70" s="455">
        <v>0</v>
      </c>
      <c r="Y70" s="455"/>
    </row>
    <row r="71" spans="1:25" ht="18.95" customHeight="1">
      <c r="A71" s="398" t="s">
        <v>359</v>
      </c>
      <c r="B71" s="398"/>
      <c r="C71" s="398"/>
      <c r="D71" s="398"/>
      <c r="E71" s="398"/>
      <c r="F71" s="398"/>
      <c r="G71" s="398"/>
      <c r="H71" s="398"/>
      <c r="I71" s="398"/>
      <c r="J71" s="398"/>
      <c r="K71" s="398"/>
      <c r="L71" s="398"/>
      <c r="M71" s="398"/>
      <c r="N71" s="456">
        <f>N67+N68+N69+N70</f>
        <v>267287049531</v>
      </c>
      <c r="O71" s="456"/>
      <c r="P71" s="456"/>
      <c r="Q71" s="456"/>
      <c r="R71" s="457">
        <v>0</v>
      </c>
      <c r="S71" s="457"/>
      <c r="T71" s="456">
        <f>SUM(T67:W70)</f>
        <v>172775191173</v>
      </c>
      <c r="U71" s="456"/>
      <c r="V71" s="456"/>
      <c r="W71" s="456"/>
      <c r="X71" s="455">
        <v>0</v>
      </c>
      <c r="Y71" s="455"/>
    </row>
    <row r="72" spans="1:25" ht="18.95" customHeight="1">
      <c r="A72" s="243"/>
    </row>
    <row r="73" spans="1:25" ht="18.95" customHeight="1">
      <c r="A73" s="242" t="s">
        <v>411</v>
      </c>
      <c r="N73" s="400" t="s">
        <v>354</v>
      </c>
      <c r="O73" s="400"/>
      <c r="P73" s="400"/>
      <c r="Q73" s="400"/>
      <c r="R73" s="400"/>
      <c r="S73" s="400"/>
      <c r="T73" s="400" t="s">
        <v>355</v>
      </c>
      <c r="U73" s="400"/>
      <c r="V73" s="400"/>
      <c r="W73" s="400"/>
      <c r="X73" s="400"/>
      <c r="Y73" s="400"/>
    </row>
    <row r="74" spans="1:25" ht="33.950000000000003" customHeight="1">
      <c r="A74" s="243"/>
      <c r="N74" s="408" t="s">
        <v>361</v>
      </c>
      <c r="O74" s="408"/>
      <c r="P74" s="408"/>
      <c r="Q74" s="412" t="s">
        <v>401</v>
      </c>
      <c r="R74" s="412"/>
      <c r="S74" s="412"/>
      <c r="T74" s="408" t="s">
        <v>361</v>
      </c>
      <c r="U74" s="408"/>
      <c r="V74" s="408"/>
      <c r="W74" s="412" t="s">
        <v>401</v>
      </c>
      <c r="X74" s="412"/>
      <c r="Y74" s="412"/>
    </row>
    <row r="75" spans="1:25" ht="17.100000000000001" customHeight="1">
      <c r="A75" s="241" t="s">
        <v>412</v>
      </c>
      <c r="N75" s="403"/>
      <c r="O75" s="403"/>
      <c r="P75" s="403"/>
      <c r="Q75" s="403"/>
      <c r="R75" s="403"/>
      <c r="S75" s="403"/>
      <c r="T75" s="403"/>
      <c r="U75" s="403"/>
      <c r="V75" s="403"/>
      <c r="W75" s="403"/>
      <c r="X75" s="403"/>
      <c r="Y75" s="403"/>
    </row>
    <row r="76" spans="1:25" ht="33.950000000000003" customHeight="1">
      <c r="A76" s="396" t="s">
        <v>413</v>
      </c>
      <c r="B76" s="396"/>
      <c r="C76" s="396"/>
      <c r="D76" s="396"/>
      <c r="E76" s="396"/>
      <c r="F76" s="396"/>
      <c r="G76" s="396"/>
      <c r="H76" s="396"/>
      <c r="I76" s="396"/>
      <c r="J76" s="396"/>
      <c r="K76" s="396"/>
      <c r="L76" s="396"/>
      <c r="M76" s="396"/>
      <c r="N76" s="453">
        <f>SUM(N77:P82)</f>
        <v>4147618260</v>
      </c>
      <c r="O76" s="453"/>
      <c r="P76" s="453"/>
      <c r="Q76" s="453">
        <f>+N76</f>
        <v>4147618260</v>
      </c>
      <c r="R76" s="453"/>
      <c r="S76" s="453"/>
      <c r="T76" s="453">
        <f>SUM(T77:V82)</f>
        <v>5989095644</v>
      </c>
      <c r="U76" s="453"/>
      <c r="V76" s="453"/>
      <c r="W76" s="453">
        <f>SUM(W77:Y79)</f>
        <v>4115615260</v>
      </c>
      <c r="X76" s="453"/>
      <c r="Y76" s="453"/>
    </row>
    <row r="77" spans="1:25" ht="18.95" customHeight="1">
      <c r="A77" s="241" t="s">
        <v>414</v>
      </c>
      <c r="N77" s="453"/>
      <c r="O77" s="453"/>
      <c r="P77" s="453"/>
      <c r="Q77" s="453"/>
      <c r="R77" s="453"/>
      <c r="S77" s="453"/>
      <c r="T77" s="453"/>
      <c r="U77" s="453"/>
      <c r="V77" s="453"/>
      <c r="W77" s="453"/>
      <c r="X77" s="453"/>
      <c r="Y77" s="453"/>
    </row>
    <row r="78" spans="1:25" ht="18.95" customHeight="1">
      <c r="A78" s="243" t="s">
        <v>415</v>
      </c>
      <c r="N78" s="453">
        <f>725290400+171703405+2928545455</f>
        <v>3825539260</v>
      </c>
      <c r="O78" s="453"/>
      <c r="P78" s="453"/>
      <c r="Q78" s="453">
        <f>+N78</f>
        <v>3825539260</v>
      </c>
      <c r="R78" s="453"/>
      <c r="S78" s="453"/>
      <c r="T78" s="453">
        <v>3825615260</v>
      </c>
      <c r="U78" s="453"/>
      <c r="V78" s="453"/>
      <c r="W78" s="453">
        <f>+T78</f>
        <v>3825615260</v>
      </c>
      <c r="X78" s="453"/>
      <c r="Y78" s="453"/>
    </row>
    <row r="79" spans="1:25" ht="18.95" customHeight="1">
      <c r="A79" s="243" t="s">
        <v>416</v>
      </c>
      <c r="N79" s="453">
        <v>290000000</v>
      </c>
      <c r="O79" s="453"/>
      <c r="P79" s="453"/>
      <c r="Q79" s="453">
        <f>+N79</f>
        <v>290000000</v>
      </c>
      <c r="R79" s="453"/>
      <c r="S79" s="453"/>
      <c r="T79" s="453">
        <v>290000000</v>
      </c>
      <c r="U79" s="453"/>
      <c r="V79" s="453"/>
      <c r="W79" s="453">
        <f>+T79</f>
        <v>290000000</v>
      </c>
      <c r="X79" s="453"/>
      <c r="Y79" s="453"/>
    </row>
    <row r="80" spans="1:25" ht="18.95" customHeight="1">
      <c r="A80" s="243" t="s">
        <v>417</v>
      </c>
      <c r="N80" s="453"/>
      <c r="O80" s="453"/>
      <c r="P80" s="453"/>
      <c r="Q80" s="453">
        <f>N80</f>
        <v>0</v>
      </c>
      <c r="R80" s="453"/>
      <c r="S80" s="453"/>
      <c r="T80" s="453">
        <f>241192439+142458686+1489829259</f>
        <v>1873480384</v>
      </c>
      <c r="U80" s="453"/>
      <c r="V80" s="453"/>
      <c r="W80" s="253"/>
      <c r="X80" s="253"/>
      <c r="Y80" s="253"/>
    </row>
    <row r="81" spans="1:25" ht="18.95" customHeight="1">
      <c r="A81" s="243" t="s">
        <v>418</v>
      </c>
      <c r="N81" s="453">
        <v>32079000</v>
      </c>
      <c r="O81" s="453"/>
      <c r="P81" s="453"/>
      <c r="Q81" s="453">
        <f>N81</f>
        <v>32079000</v>
      </c>
      <c r="R81" s="453"/>
      <c r="S81" s="453"/>
      <c r="T81" s="253"/>
      <c r="U81" s="253"/>
      <c r="V81" s="253"/>
      <c r="W81" s="253"/>
      <c r="X81" s="253"/>
      <c r="Y81" s="253"/>
    </row>
    <row r="82" spans="1:25" ht="18.95" customHeight="1">
      <c r="A82" s="243" t="s">
        <v>419</v>
      </c>
      <c r="N82" s="453"/>
      <c r="O82" s="453"/>
      <c r="P82" s="453"/>
      <c r="Q82" s="453">
        <f>N82</f>
        <v>0</v>
      </c>
      <c r="R82" s="453"/>
      <c r="S82" s="453"/>
      <c r="T82" s="453"/>
      <c r="U82" s="453"/>
      <c r="V82" s="453"/>
      <c r="W82" s="453"/>
      <c r="X82" s="453"/>
      <c r="Y82" s="453"/>
    </row>
    <row r="83" spans="1:25" ht="18.95" customHeight="1">
      <c r="A83" s="398" t="s">
        <v>359</v>
      </c>
      <c r="B83" s="398"/>
      <c r="C83" s="398"/>
      <c r="D83" s="398"/>
      <c r="E83" s="398"/>
      <c r="F83" s="398"/>
      <c r="G83" s="398"/>
      <c r="H83" s="398"/>
      <c r="I83" s="398"/>
      <c r="J83" s="398"/>
      <c r="K83" s="398"/>
      <c r="L83" s="398"/>
      <c r="M83" s="398"/>
      <c r="N83" s="454">
        <f>+N76+N75</f>
        <v>4147618260</v>
      </c>
      <c r="O83" s="454"/>
      <c r="P83" s="454"/>
      <c r="Q83" s="454">
        <f>+Q76+Q75</f>
        <v>4147618260</v>
      </c>
      <c r="R83" s="454"/>
      <c r="S83" s="454"/>
      <c r="T83" s="417">
        <f>+T76+T75</f>
        <v>5989095644</v>
      </c>
      <c r="U83" s="417"/>
      <c r="V83" s="417"/>
      <c r="W83" s="451">
        <f>+W76+W75</f>
        <v>4115615260</v>
      </c>
      <c r="X83" s="451"/>
      <c r="Y83" s="451"/>
    </row>
    <row r="84" spans="1:25" ht="15" customHeight="1">
      <c r="N84" s="254"/>
      <c r="O84" s="254"/>
      <c r="P84" s="254"/>
      <c r="Q84" s="254"/>
      <c r="R84" s="254"/>
      <c r="S84" s="254"/>
      <c r="T84" s="254"/>
      <c r="U84" s="254"/>
      <c r="V84" s="254"/>
      <c r="W84" s="254"/>
      <c r="X84" s="254"/>
      <c r="Y84" s="254"/>
    </row>
    <row r="85" spans="1:25" ht="15" customHeight="1">
      <c r="A85" s="242" t="s">
        <v>420</v>
      </c>
    </row>
    <row r="86" spans="1:25" ht="30" customHeight="1">
      <c r="A86" s="452" t="s">
        <v>421</v>
      </c>
      <c r="B86" s="452"/>
      <c r="C86" s="452"/>
      <c r="D86" s="452"/>
      <c r="E86" s="452"/>
      <c r="F86" s="452"/>
      <c r="G86" s="452"/>
      <c r="H86" s="452"/>
      <c r="I86" s="452"/>
      <c r="J86" s="452" t="s">
        <v>422</v>
      </c>
      <c r="K86" s="452"/>
      <c r="L86" s="452"/>
      <c r="M86" s="452"/>
      <c r="N86" s="452" t="s">
        <v>423</v>
      </c>
      <c r="O86" s="452"/>
      <c r="P86" s="452"/>
      <c r="Q86" s="452"/>
      <c r="R86" s="452" t="s">
        <v>424</v>
      </c>
      <c r="S86" s="452"/>
      <c r="T86" s="452"/>
      <c r="U86" s="452"/>
      <c r="V86" s="452" t="s">
        <v>425</v>
      </c>
      <c r="W86" s="452"/>
      <c r="X86" s="452"/>
      <c r="Y86" s="452"/>
    </row>
    <row r="87" spans="1:25" ht="15" customHeight="1">
      <c r="A87" s="450" t="s">
        <v>426</v>
      </c>
      <c r="B87" s="450"/>
      <c r="C87" s="450"/>
      <c r="D87" s="450"/>
      <c r="E87" s="450"/>
      <c r="F87" s="450"/>
      <c r="G87" s="450"/>
      <c r="H87" s="450"/>
      <c r="I87" s="450"/>
      <c r="J87" s="446">
        <v>0</v>
      </c>
      <c r="K87" s="446"/>
      <c r="L87" s="446"/>
      <c r="M87" s="446"/>
      <c r="N87" s="446">
        <v>0</v>
      </c>
      <c r="O87" s="446"/>
      <c r="P87" s="446"/>
      <c r="Q87" s="446"/>
      <c r="R87" s="446">
        <v>0</v>
      </c>
      <c r="S87" s="446"/>
      <c r="T87" s="446"/>
      <c r="U87" s="446"/>
      <c r="V87" s="446">
        <v>0</v>
      </c>
      <c r="W87" s="446"/>
      <c r="X87" s="446"/>
      <c r="Y87" s="446"/>
    </row>
    <row r="88" spans="1:25" ht="15" customHeight="1">
      <c r="A88" s="449" t="s">
        <v>427</v>
      </c>
      <c r="B88" s="449"/>
      <c r="C88" s="449"/>
      <c r="D88" s="449"/>
      <c r="E88" s="449"/>
      <c r="F88" s="449"/>
      <c r="G88" s="449"/>
      <c r="H88" s="449"/>
      <c r="I88" s="449"/>
      <c r="J88" s="446">
        <v>0</v>
      </c>
      <c r="K88" s="446"/>
      <c r="L88" s="446"/>
      <c r="M88" s="446"/>
      <c r="N88" s="446">
        <v>0</v>
      </c>
      <c r="O88" s="446"/>
      <c r="P88" s="446"/>
      <c r="Q88" s="446"/>
      <c r="R88" s="446">
        <v>0</v>
      </c>
      <c r="S88" s="446"/>
      <c r="T88" s="446"/>
      <c r="U88" s="446"/>
      <c r="V88" s="446">
        <v>0</v>
      </c>
      <c r="W88" s="446"/>
      <c r="X88" s="446"/>
      <c r="Y88" s="446"/>
    </row>
    <row r="89" spans="1:25" ht="15" customHeight="1">
      <c r="A89" s="449" t="s">
        <v>428</v>
      </c>
      <c r="B89" s="449"/>
      <c r="C89" s="449"/>
      <c r="D89" s="449"/>
      <c r="E89" s="449"/>
      <c r="F89" s="449"/>
      <c r="G89" s="449"/>
      <c r="H89" s="449"/>
      <c r="I89" s="449"/>
      <c r="J89" s="446">
        <v>0</v>
      </c>
      <c r="K89" s="446"/>
      <c r="L89" s="446"/>
      <c r="M89" s="446"/>
      <c r="N89" s="446">
        <v>0</v>
      </c>
      <c r="O89" s="446"/>
      <c r="P89" s="446"/>
      <c r="Q89" s="446"/>
      <c r="R89" s="446">
        <v>0</v>
      </c>
      <c r="S89" s="446"/>
      <c r="T89" s="446"/>
      <c r="U89" s="446"/>
      <c r="V89" s="446">
        <v>0</v>
      </c>
      <c r="W89" s="446"/>
      <c r="X89" s="446"/>
      <c r="Y89" s="446"/>
    </row>
    <row r="90" spans="1:25" ht="15" customHeight="1">
      <c r="A90" s="449" t="s">
        <v>429</v>
      </c>
      <c r="B90" s="449"/>
      <c r="C90" s="449"/>
      <c r="D90" s="449"/>
      <c r="E90" s="449"/>
      <c r="F90" s="449"/>
      <c r="G90" s="449"/>
      <c r="H90" s="449"/>
      <c r="I90" s="449"/>
      <c r="J90" s="446">
        <v>0</v>
      </c>
      <c r="K90" s="446"/>
      <c r="L90" s="446"/>
      <c r="M90" s="446"/>
      <c r="N90" s="446">
        <v>0</v>
      </c>
      <c r="O90" s="446"/>
      <c r="P90" s="446"/>
      <c r="Q90" s="446"/>
      <c r="R90" s="446">
        <v>0</v>
      </c>
      <c r="S90" s="446"/>
      <c r="T90" s="446"/>
      <c r="U90" s="446"/>
      <c r="V90" s="446">
        <v>0</v>
      </c>
      <c r="W90" s="446"/>
      <c r="X90" s="446"/>
      <c r="Y90" s="446"/>
    </row>
    <row r="91" spans="1:25" ht="30" customHeight="1">
      <c r="A91" s="448" t="s">
        <v>430</v>
      </c>
      <c r="B91" s="448"/>
      <c r="C91" s="448"/>
      <c r="D91" s="448"/>
      <c r="E91" s="448"/>
      <c r="F91" s="448"/>
      <c r="G91" s="448"/>
      <c r="H91" s="448"/>
      <c r="I91" s="448"/>
      <c r="J91" s="446">
        <v>0</v>
      </c>
      <c r="K91" s="446"/>
      <c r="L91" s="446"/>
      <c r="M91" s="446"/>
      <c r="N91" s="446">
        <v>0</v>
      </c>
      <c r="O91" s="446"/>
      <c r="P91" s="446"/>
      <c r="Q91" s="446"/>
      <c r="R91" s="446">
        <v>0</v>
      </c>
      <c r="S91" s="446"/>
      <c r="T91" s="446"/>
      <c r="U91" s="446"/>
      <c r="V91" s="446">
        <v>0</v>
      </c>
      <c r="W91" s="446"/>
      <c r="X91" s="446"/>
      <c r="Y91" s="446"/>
    </row>
    <row r="92" spans="1:25" ht="15" customHeight="1">
      <c r="A92" s="449" t="s">
        <v>427</v>
      </c>
      <c r="B92" s="449"/>
      <c r="C92" s="449"/>
      <c r="D92" s="449"/>
      <c r="E92" s="449"/>
      <c r="F92" s="449"/>
      <c r="G92" s="449"/>
      <c r="H92" s="449"/>
      <c r="I92" s="449"/>
      <c r="J92" s="446">
        <v>0</v>
      </c>
      <c r="K92" s="446"/>
      <c r="L92" s="446"/>
      <c r="M92" s="446"/>
      <c r="N92" s="446">
        <v>0</v>
      </c>
      <c r="O92" s="446"/>
      <c r="P92" s="446"/>
      <c r="Q92" s="446"/>
      <c r="R92" s="446">
        <v>0</v>
      </c>
      <c r="S92" s="446"/>
      <c r="T92" s="446"/>
      <c r="U92" s="446"/>
      <c r="V92" s="446">
        <v>0</v>
      </c>
      <c r="W92" s="446"/>
      <c r="X92" s="446"/>
      <c r="Y92" s="446"/>
    </row>
    <row r="93" spans="1:25" ht="15" customHeight="1">
      <c r="A93" s="449" t="s">
        <v>428</v>
      </c>
      <c r="B93" s="449"/>
      <c r="C93" s="449"/>
      <c r="D93" s="449"/>
      <c r="E93" s="449"/>
      <c r="F93" s="449"/>
      <c r="G93" s="449"/>
      <c r="H93" s="449"/>
      <c r="I93" s="449"/>
      <c r="J93" s="446">
        <v>0</v>
      </c>
      <c r="K93" s="446"/>
      <c r="L93" s="446"/>
      <c r="M93" s="446"/>
      <c r="N93" s="446">
        <v>0</v>
      </c>
      <c r="O93" s="446"/>
      <c r="P93" s="446"/>
      <c r="Q93" s="446"/>
      <c r="R93" s="446">
        <v>0</v>
      </c>
      <c r="S93" s="446"/>
      <c r="T93" s="446"/>
      <c r="U93" s="446"/>
      <c r="V93" s="446">
        <v>0</v>
      </c>
      <c r="W93" s="446"/>
      <c r="X93" s="446"/>
      <c r="Y93" s="446"/>
    </row>
    <row r="94" spans="1:25" ht="15" customHeight="1">
      <c r="A94" s="447" t="s">
        <v>429</v>
      </c>
      <c r="B94" s="447"/>
      <c r="C94" s="447"/>
      <c r="D94" s="447"/>
      <c r="E94" s="447"/>
      <c r="F94" s="447"/>
      <c r="G94" s="447"/>
      <c r="H94" s="447"/>
      <c r="I94" s="447"/>
      <c r="J94" s="427">
        <v>0</v>
      </c>
      <c r="K94" s="427"/>
      <c r="L94" s="427"/>
      <c r="M94" s="427"/>
      <c r="N94" s="427">
        <v>0</v>
      </c>
      <c r="O94" s="427"/>
      <c r="P94" s="427"/>
      <c r="Q94" s="427"/>
      <c r="R94" s="427">
        <v>0</v>
      </c>
      <c r="S94" s="427"/>
      <c r="T94" s="427"/>
      <c r="U94" s="427"/>
      <c r="V94" s="427">
        <v>0</v>
      </c>
      <c r="W94" s="427"/>
      <c r="X94" s="427"/>
      <c r="Y94" s="427"/>
    </row>
    <row r="95" spans="1:25" ht="15" customHeight="1">
      <c r="A95" s="255"/>
      <c r="B95" s="255"/>
      <c r="C95" s="255"/>
      <c r="D95" s="255"/>
      <c r="E95" s="255"/>
      <c r="F95" s="255"/>
      <c r="G95" s="255"/>
      <c r="H95" s="255"/>
      <c r="I95" s="255"/>
      <c r="J95" s="256"/>
      <c r="K95" s="256"/>
      <c r="L95" s="256"/>
      <c r="M95" s="256"/>
      <c r="N95" s="256"/>
      <c r="O95" s="256"/>
      <c r="P95" s="256"/>
      <c r="Q95" s="256"/>
      <c r="R95" s="256"/>
      <c r="S95" s="256"/>
      <c r="T95" s="256"/>
      <c r="U95" s="256"/>
      <c r="V95" s="256"/>
      <c r="W95" s="256"/>
      <c r="X95" s="256"/>
      <c r="Y95" s="256"/>
    </row>
    <row r="96" spans="1:25" ht="15" customHeight="1">
      <c r="A96" s="242" t="s">
        <v>431</v>
      </c>
      <c r="N96" s="400" t="s">
        <v>354</v>
      </c>
      <c r="O96" s="400"/>
      <c r="P96" s="400"/>
      <c r="Q96" s="400"/>
      <c r="R96" s="400"/>
      <c r="S96" s="400"/>
      <c r="T96" s="400" t="s">
        <v>355</v>
      </c>
      <c r="U96" s="400"/>
      <c r="V96" s="400"/>
      <c r="W96" s="400"/>
      <c r="X96" s="400"/>
      <c r="Y96" s="400"/>
    </row>
    <row r="97" spans="1:25" ht="16.5" customHeight="1">
      <c r="A97" s="444" t="s">
        <v>379</v>
      </c>
      <c r="B97" s="444"/>
      <c r="C97" s="444"/>
      <c r="D97" s="444"/>
      <c r="E97" s="444"/>
      <c r="F97" s="444"/>
      <c r="G97" s="444"/>
      <c r="H97" s="444"/>
      <c r="I97" s="444"/>
      <c r="J97" s="444"/>
      <c r="K97" s="444"/>
      <c r="L97" s="444"/>
      <c r="M97" s="444"/>
      <c r="N97" s="445">
        <f>SUM(N98:S105)</f>
        <v>9074607493</v>
      </c>
      <c r="O97" s="445"/>
      <c r="P97" s="445"/>
      <c r="Q97" s="445"/>
      <c r="R97" s="445"/>
      <c r="S97" s="445"/>
      <c r="T97" s="445">
        <f>SUM(T98:Y105)</f>
        <v>17738030138</v>
      </c>
      <c r="U97" s="445"/>
      <c r="V97" s="445"/>
      <c r="W97" s="445"/>
      <c r="X97" s="445"/>
      <c r="Y97" s="445"/>
    </row>
    <row r="98" spans="1:25" ht="16.5" customHeight="1">
      <c r="A98" s="404" t="s">
        <v>432</v>
      </c>
      <c r="B98" s="404"/>
      <c r="C98" s="404"/>
      <c r="D98" s="404"/>
      <c r="E98" s="404"/>
      <c r="F98" s="404"/>
      <c r="G98" s="404"/>
      <c r="H98" s="404"/>
      <c r="I98" s="404"/>
      <c r="J98" s="404"/>
      <c r="K98" s="404"/>
      <c r="L98" s="404"/>
      <c r="M98" s="404"/>
      <c r="N98" s="443">
        <v>5502286689</v>
      </c>
      <c r="O98" s="443"/>
      <c r="P98" s="443"/>
      <c r="Q98" s="443"/>
      <c r="R98" s="443"/>
      <c r="S98" s="443"/>
      <c r="T98" s="443">
        <v>5209424372</v>
      </c>
      <c r="U98" s="443"/>
      <c r="V98" s="443"/>
      <c r="W98" s="443"/>
      <c r="X98" s="443"/>
      <c r="Y98" s="443"/>
    </row>
    <row r="99" spans="1:25" ht="16.5" customHeight="1">
      <c r="A99" s="404" t="s">
        <v>433</v>
      </c>
      <c r="B99" s="404"/>
      <c r="C99" s="404"/>
      <c r="D99" s="404"/>
      <c r="E99" s="404"/>
      <c r="F99" s="404"/>
      <c r="G99" s="404"/>
      <c r="H99" s="404"/>
      <c r="I99" s="404"/>
      <c r="J99" s="404"/>
      <c r="K99" s="404"/>
      <c r="L99" s="404"/>
      <c r="M99" s="404"/>
      <c r="N99" s="443">
        <v>1624308899</v>
      </c>
      <c r="O99" s="443"/>
      <c r="P99" s="443"/>
      <c r="Q99" s="443"/>
      <c r="R99" s="443"/>
      <c r="S99" s="443"/>
      <c r="T99" s="443">
        <v>3248617793</v>
      </c>
      <c r="U99" s="443"/>
      <c r="V99" s="443"/>
      <c r="W99" s="443"/>
      <c r="X99" s="443"/>
      <c r="Y99" s="443"/>
    </row>
    <row r="100" spans="1:25" ht="16.5" customHeight="1">
      <c r="A100" s="404" t="s">
        <v>434</v>
      </c>
      <c r="B100" s="404"/>
      <c r="C100" s="404"/>
      <c r="D100" s="404"/>
      <c r="E100" s="404"/>
      <c r="F100" s="404"/>
      <c r="G100" s="404"/>
      <c r="H100" s="404"/>
      <c r="I100" s="404"/>
      <c r="J100" s="404"/>
      <c r="K100" s="404"/>
      <c r="L100" s="404"/>
      <c r="M100" s="404"/>
      <c r="N100" s="403">
        <v>1583185738</v>
      </c>
      <c r="O100" s="403"/>
      <c r="P100" s="403"/>
      <c r="Q100" s="403"/>
      <c r="R100" s="403"/>
      <c r="S100" s="403"/>
      <c r="T100" s="403">
        <v>1185212591</v>
      </c>
      <c r="U100" s="403"/>
      <c r="V100" s="403"/>
      <c r="W100" s="403"/>
      <c r="X100" s="403"/>
      <c r="Y100" s="403"/>
    </row>
    <row r="101" spans="1:25" ht="16.5" customHeight="1">
      <c r="A101" s="404" t="s">
        <v>435</v>
      </c>
      <c r="B101" s="404"/>
      <c r="C101" s="404"/>
      <c r="D101" s="404"/>
      <c r="E101" s="404"/>
      <c r="F101" s="404"/>
      <c r="G101" s="404"/>
      <c r="H101" s="404"/>
      <c r="I101" s="404"/>
      <c r="J101" s="404"/>
      <c r="K101" s="404"/>
      <c r="L101" s="404"/>
      <c r="M101" s="404"/>
      <c r="N101" s="403">
        <v>253314167</v>
      </c>
      <c r="O101" s="403"/>
      <c r="P101" s="403"/>
      <c r="Q101" s="403"/>
      <c r="R101" s="403"/>
      <c r="S101" s="403"/>
      <c r="T101" s="403">
        <v>102725000</v>
      </c>
      <c r="U101" s="403"/>
      <c r="V101" s="403"/>
      <c r="W101" s="403"/>
      <c r="X101" s="403"/>
      <c r="Y101" s="403"/>
    </row>
    <row r="102" spans="1:25" ht="16.5" customHeight="1">
      <c r="A102" s="404" t="s">
        <v>436</v>
      </c>
      <c r="B102" s="404"/>
      <c r="C102" s="404"/>
      <c r="D102" s="404"/>
      <c r="E102" s="404"/>
      <c r="F102" s="404"/>
      <c r="G102" s="404"/>
      <c r="H102" s="404"/>
      <c r="I102" s="404"/>
      <c r="J102" s="404"/>
      <c r="K102" s="404"/>
      <c r="L102" s="404"/>
      <c r="M102" s="404"/>
      <c r="N102" s="403"/>
      <c r="O102" s="403"/>
      <c r="P102" s="403"/>
      <c r="Q102" s="403"/>
      <c r="R102" s="403"/>
      <c r="S102" s="403"/>
      <c r="T102" s="403">
        <v>1143967637</v>
      </c>
      <c r="U102" s="403"/>
      <c r="V102" s="403"/>
      <c r="W102" s="403"/>
      <c r="X102" s="403"/>
      <c r="Y102" s="403"/>
    </row>
    <row r="103" spans="1:25" ht="16.5" customHeight="1">
      <c r="A103" s="404" t="s">
        <v>437</v>
      </c>
      <c r="B103" s="404"/>
      <c r="C103" s="404"/>
      <c r="D103" s="404"/>
      <c r="E103" s="404"/>
      <c r="F103" s="404"/>
      <c r="G103" s="404"/>
      <c r="H103" s="404"/>
      <c r="I103" s="404"/>
      <c r="J103" s="404"/>
      <c r="K103" s="404"/>
      <c r="L103" s="404"/>
      <c r="M103" s="404"/>
      <c r="N103" s="443">
        <v>111512000</v>
      </c>
      <c r="O103" s="443"/>
      <c r="P103" s="443"/>
      <c r="Q103" s="443"/>
      <c r="R103" s="443"/>
      <c r="S103" s="443"/>
      <c r="T103" s="443">
        <v>122388000</v>
      </c>
      <c r="U103" s="443"/>
      <c r="V103" s="443"/>
      <c r="W103" s="443"/>
      <c r="X103" s="443"/>
      <c r="Y103" s="443"/>
    </row>
    <row r="104" spans="1:25" ht="16.5" customHeight="1">
      <c r="A104" s="404" t="s">
        <v>438</v>
      </c>
      <c r="B104" s="404"/>
      <c r="C104" s="404"/>
      <c r="D104" s="404"/>
      <c r="E104" s="404"/>
      <c r="F104" s="404"/>
      <c r="G104" s="404"/>
      <c r="H104" s="404"/>
      <c r="I104" s="404"/>
      <c r="J104" s="404"/>
      <c r="K104" s="404"/>
      <c r="L104" s="404"/>
      <c r="M104" s="404"/>
      <c r="N104" s="403"/>
      <c r="O104" s="403"/>
      <c r="P104" s="403"/>
      <c r="Q104" s="403"/>
      <c r="R104" s="403"/>
      <c r="S104" s="403"/>
      <c r="T104" s="403">
        <v>6725694745</v>
      </c>
      <c r="U104" s="403"/>
      <c r="V104" s="403"/>
      <c r="W104" s="403"/>
      <c r="X104" s="403"/>
      <c r="Y104" s="403"/>
    </row>
    <row r="105" spans="1:25" ht="16.5" customHeight="1">
      <c r="A105" s="404" t="s">
        <v>439</v>
      </c>
      <c r="B105" s="404"/>
      <c r="C105" s="404"/>
      <c r="D105" s="404"/>
      <c r="E105" s="404"/>
      <c r="F105" s="404"/>
      <c r="G105" s="404"/>
      <c r="H105" s="404"/>
      <c r="I105" s="404"/>
      <c r="J105" s="404"/>
      <c r="K105" s="404"/>
      <c r="L105" s="404"/>
      <c r="M105" s="404"/>
      <c r="N105" s="403"/>
      <c r="O105" s="403"/>
      <c r="P105" s="403"/>
      <c r="Q105" s="403"/>
      <c r="R105" s="403"/>
      <c r="S105" s="403"/>
      <c r="T105" s="403"/>
      <c r="U105" s="403"/>
      <c r="V105" s="403"/>
      <c r="W105" s="403"/>
      <c r="X105" s="403"/>
      <c r="Y105" s="403"/>
    </row>
    <row r="106" spans="1:25" ht="16.5" customHeight="1">
      <c r="A106" s="444" t="s">
        <v>389</v>
      </c>
      <c r="B106" s="444"/>
      <c r="C106" s="444"/>
      <c r="D106" s="444"/>
      <c r="E106" s="444"/>
      <c r="F106" s="444"/>
      <c r="G106" s="444"/>
      <c r="H106" s="444"/>
      <c r="I106" s="444"/>
      <c r="J106" s="444"/>
      <c r="K106" s="444"/>
      <c r="L106" s="444"/>
      <c r="M106" s="444"/>
      <c r="N106" s="445">
        <f>SUM(N107:S113)</f>
        <v>207737313245</v>
      </c>
      <c r="O106" s="445"/>
      <c r="P106" s="445"/>
      <c r="Q106" s="445"/>
      <c r="R106" s="445"/>
      <c r="S106" s="445"/>
      <c r="T106" s="445">
        <f>SUM(T107:Y113)</f>
        <v>173438905884</v>
      </c>
      <c r="U106" s="445"/>
      <c r="V106" s="445"/>
      <c r="W106" s="445"/>
      <c r="X106" s="445"/>
      <c r="Y106" s="445"/>
    </row>
    <row r="107" spans="1:25" ht="16.5" customHeight="1">
      <c r="A107" s="404" t="s">
        <v>440</v>
      </c>
      <c r="B107" s="404"/>
      <c r="C107" s="404"/>
      <c r="D107" s="404"/>
      <c r="E107" s="404"/>
      <c r="F107" s="404"/>
      <c r="G107" s="404"/>
      <c r="H107" s="404"/>
      <c r="I107" s="404"/>
      <c r="J107" s="404"/>
      <c r="K107" s="404"/>
      <c r="L107" s="404"/>
      <c r="M107" s="404"/>
      <c r="N107" s="403">
        <v>39747382328</v>
      </c>
      <c r="O107" s="403"/>
      <c r="P107" s="403"/>
      <c r="Q107" s="403"/>
      <c r="R107" s="403"/>
      <c r="S107" s="403"/>
      <c r="T107" s="403">
        <v>49708222148</v>
      </c>
      <c r="U107" s="403"/>
      <c r="V107" s="403"/>
      <c r="W107" s="403"/>
      <c r="X107" s="403"/>
      <c r="Y107" s="403"/>
    </row>
    <row r="108" spans="1:25" ht="16.5" customHeight="1">
      <c r="A108" s="404" t="s">
        <v>441</v>
      </c>
      <c r="B108" s="404"/>
      <c r="C108" s="404"/>
      <c r="D108" s="404"/>
      <c r="E108" s="404"/>
      <c r="F108" s="404"/>
      <c r="G108" s="404"/>
      <c r="H108" s="404"/>
      <c r="I108" s="404"/>
      <c r="J108" s="404"/>
      <c r="K108" s="404"/>
      <c r="L108" s="404"/>
      <c r="M108" s="404"/>
      <c r="N108" s="403">
        <v>23308162500</v>
      </c>
      <c r="O108" s="403"/>
      <c r="P108" s="403"/>
      <c r="Q108" s="403"/>
      <c r="R108" s="403"/>
      <c r="S108" s="403"/>
      <c r="T108" s="403">
        <v>28216162500</v>
      </c>
      <c r="U108" s="403"/>
      <c r="V108" s="403"/>
      <c r="W108" s="403"/>
      <c r="X108" s="403"/>
      <c r="Y108" s="403"/>
    </row>
    <row r="109" spans="1:25" ht="16.5" customHeight="1">
      <c r="A109" s="404" t="s">
        <v>442</v>
      </c>
      <c r="B109" s="404"/>
      <c r="C109" s="404"/>
      <c r="D109" s="404"/>
      <c r="E109" s="404"/>
      <c r="F109" s="404"/>
      <c r="G109" s="404"/>
      <c r="H109" s="404"/>
      <c r="I109" s="404"/>
      <c r="J109" s="404"/>
      <c r="K109" s="404"/>
      <c r="L109" s="404"/>
      <c r="M109" s="404"/>
      <c r="N109" s="403">
        <v>2537500000</v>
      </c>
      <c r="O109" s="403"/>
      <c r="P109" s="403"/>
      <c r="Q109" s="403"/>
      <c r="R109" s="403"/>
      <c r="S109" s="403"/>
      <c r="T109" s="403">
        <v>3062500000</v>
      </c>
      <c r="U109" s="403"/>
      <c r="V109" s="403"/>
      <c r="W109" s="403"/>
      <c r="X109" s="403"/>
      <c r="Y109" s="403"/>
    </row>
    <row r="110" spans="1:25" ht="16.5" customHeight="1">
      <c r="A110" s="404" t="s">
        <v>443</v>
      </c>
      <c r="B110" s="404"/>
      <c r="C110" s="404"/>
      <c r="D110" s="404"/>
      <c r="E110" s="404"/>
      <c r="F110" s="404"/>
      <c r="G110" s="404"/>
      <c r="H110" s="404"/>
      <c r="I110" s="404"/>
      <c r="J110" s="404"/>
      <c r="K110" s="404"/>
      <c r="L110" s="404"/>
      <c r="M110" s="404"/>
      <c r="N110" s="403">
        <v>132561425123</v>
      </c>
      <c r="O110" s="403"/>
      <c r="P110" s="403"/>
      <c r="Q110" s="403"/>
      <c r="R110" s="403"/>
      <c r="S110" s="403"/>
      <c r="T110" s="403">
        <v>79833148864</v>
      </c>
      <c r="U110" s="403"/>
      <c r="V110" s="403"/>
      <c r="W110" s="403"/>
      <c r="X110" s="403"/>
      <c r="Y110" s="403"/>
    </row>
    <row r="111" spans="1:25" ht="16.5" customHeight="1">
      <c r="A111" s="404" t="s">
        <v>444</v>
      </c>
      <c r="B111" s="404"/>
      <c r="C111" s="404"/>
      <c r="D111" s="404"/>
      <c r="E111" s="404"/>
      <c r="F111" s="404"/>
      <c r="G111" s="404"/>
      <c r="H111" s="404"/>
      <c r="I111" s="404"/>
      <c r="J111" s="404"/>
      <c r="K111" s="404"/>
      <c r="L111" s="404"/>
      <c r="M111" s="404"/>
      <c r="N111" s="403">
        <v>5401396648</v>
      </c>
      <c r="O111" s="403"/>
      <c r="P111" s="403"/>
      <c r="Q111" s="403"/>
      <c r="R111" s="403"/>
      <c r="S111" s="403"/>
      <c r="T111" s="403">
        <v>6879826660</v>
      </c>
      <c r="U111" s="403"/>
      <c r="V111" s="403"/>
      <c r="W111" s="403"/>
      <c r="X111" s="403"/>
      <c r="Y111" s="403"/>
    </row>
    <row r="112" spans="1:25" ht="16.5" customHeight="1">
      <c r="A112" s="404" t="s">
        <v>445</v>
      </c>
      <c r="B112" s="404"/>
      <c r="C112" s="404"/>
      <c r="D112" s="404"/>
      <c r="E112" s="404"/>
      <c r="F112" s="404"/>
      <c r="G112" s="404"/>
      <c r="H112" s="404"/>
      <c r="I112" s="404"/>
      <c r="J112" s="404"/>
      <c r="K112" s="404"/>
      <c r="L112" s="404"/>
      <c r="M112" s="404"/>
      <c r="N112" s="403">
        <v>815969571</v>
      </c>
      <c r="O112" s="403"/>
      <c r="P112" s="403"/>
      <c r="Q112" s="403"/>
      <c r="R112" s="403"/>
      <c r="S112" s="403"/>
      <c r="T112" s="403">
        <v>1192570911</v>
      </c>
      <c r="U112" s="403"/>
      <c r="V112" s="403"/>
      <c r="W112" s="403"/>
      <c r="X112" s="403"/>
      <c r="Y112" s="403"/>
    </row>
    <row r="113" spans="1:29" ht="16.5" customHeight="1">
      <c r="A113" s="404" t="s">
        <v>439</v>
      </c>
      <c r="B113" s="404"/>
      <c r="C113" s="404"/>
      <c r="D113" s="404"/>
      <c r="E113" s="404"/>
      <c r="F113" s="404"/>
      <c r="G113" s="404"/>
      <c r="H113" s="404"/>
      <c r="I113" s="404"/>
      <c r="J113" s="404"/>
      <c r="K113" s="404"/>
      <c r="L113" s="404"/>
      <c r="M113" s="404"/>
      <c r="N113" s="403">
        <f>385920839+2979556236</f>
        <v>3365477075</v>
      </c>
      <c r="O113" s="403"/>
      <c r="P113" s="403"/>
      <c r="Q113" s="403"/>
      <c r="R113" s="403"/>
      <c r="S113" s="403"/>
      <c r="T113" s="403">
        <f>637215000+3909259801</f>
        <v>4546474801</v>
      </c>
      <c r="U113" s="403"/>
      <c r="V113" s="403"/>
      <c r="W113" s="403"/>
      <c r="X113" s="403"/>
      <c r="Y113" s="403"/>
    </row>
    <row r="114" spans="1:29" ht="15" customHeight="1">
      <c r="A114" s="242" t="s">
        <v>446</v>
      </c>
      <c r="N114" s="400" t="s">
        <v>354</v>
      </c>
      <c r="O114" s="400"/>
      <c r="P114" s="400"/>
      <c r="Q114" s="400"/>
      <c r="R114" s="400"/>
      <c r="S114" s="400"/>
      <c r="T114" s="400" t="s">
        <v>355</v>
      </c>
      <c r="U114" s="400"/>
      <c r="V114" s="400"/>
      <c r="W114" s="400"/>
      <c r="X114" s="400"/>
      <c r="Y114" s="400"/>
    </row>
    <row r="115" spans="1:29" ht="15" customHeight="1">
      <c r="A115" s="241" t="s">
        <v>379</v>
      </c>
      <c r="N115" s="403">
        <v>9785402966</v>
      </c>
      <c r="O115" s="403"/>
      <c r="P115" s="403"/>
      <c r="Q115" s="403"/>
      <c r="R115" s="403"/>
      <c r="S115" s="403"/>
      <c r="T115" s="403">
        <v>53896000762</v>
      </c>
      <c r="U115" s="403"/>
      <c r="V115" s="403"/>
      <c r="W115" s="403"/>
      <c r="X115" s="403"/>
      <c r="Y115" s="403"/>
    </row>
    <row r="116" spans="1:29" ht="15" customHeight="1">
      <c r="A116" s="241" t="s">
        <v>389</v>
      </c>
      <c r="N116" s="403">
        <v>207737313245</v>
      </c>
      <c r="O116" s="403"/>
      <c r="P116" s="403"/>
      <c r="Q116" s="403"/>
      <c r="R116" s="403"/>
      <c r="S116" s="403"/>
      <c r="T116" s="403">
        <v>173438905884</v>
      </c>
      <c r="U116" s="403"/>
      <c r="V116" s="403"/>
      <c r="W116" s="403"/>
      <c r="X116" s="403"/>
      <c r="Y116" s="403"/>
    </row>
    <row r="117" spans="1:29" ht="15" customHeight="1">
      <c r="A117" s="398" t="s">
        <v>359</v>
      </c>
      <c r="B117" s="398"/>
      <c r="C117" s="398"/>
      <c r="D117" s="398"/>
      <c r="E117" s="398"/>
      <c r="F117" s="398"/>
      <c r="G117" s="398"/>
      <c r="H117" s="398"/>
      <c r="I117" s="398"/>
      <c r="J117" s="398"/>
      <c r="K117" s="398"/>
      <c r="L117" s="398"/>
      <c r="M117" s="398"/>
      <c r="N117" s="409">
        <f>SUM(N115:S116)</f>
        <v>217522716211</v>
      </c>
      <c r="O117" s="398"/>
      <c r="P117" s="398"/>
      <c r="Q117" s="398"/>
      <c r="R117" s="398"/>
      <c r="S117" s="398"/>
      <c r="T117" s="409">
        <f>SUM(T115:Y116)</f>
        <v>227334906646</v>
      </c>
      <c r="U117" s="398"/>
      <c r="V117" s="398"/>
      <c r="W117" s="398"/>
      <c r="X117" s="398"/>
      <c r="Y117" s="398"/>
    </row>
    <row r="118" spans="1:29" ht="12.75" customHeight="1"/>
    <row r="119" spans="1:29" ht="15" customHeight="1">
      <c r="A119" s="242" t="s">
        <v>447</v>
      </c>
    </row>
    <row r="120" spans="1:29" ht="15" customHeight="1">
      <c r="H120" s="400" t="s">
        <v>354</v>
      </c>
      <c r="I120" s="400"/>
      <c r="J120" s="400"/>
      <c r="K120" s="400"/>
      <c r="L120" s="400"/>
      <c r="M120" s="400"/>
      <c r="N120" s="400" t="s">
        <v>448</v>
      </c>
      <c r="O120" s="400"/>
      <c r="P120" s="400"/>
      <c r="Q120" s="400"/>
      <c r="R120" s="400"/>
      <c r="S120" s="400"/>
      <c r="T120" s="400" t="s">
        <v>355</v>
      </c>
      <c r="U120" s="400"/>
      <c r="V120" s="400"/>
      <c r="W120" s="400"/>
      <c r="X120" s="400"/>
      <c r="Y120" s="400"/>
    </row>
    <row r="121" spans="1:29" ht="30" customHeight="1">
      <c r="H121" s="408" t="s">
        <v>378</v>
      </c>
      <c r="I121" s="408"/>
      <c r="J121" s="408"/>
      <c r="K121" s="412" t="s">
        <v>449</v>
      </c>
      <c r="L121" s="412"/>
      <c r="M121" s="412"/>
      <c r="N121" s="408" t="s">
        <v>450</v>
      </c>
      <c r="O121" s="408"/>
      <c r="P121" s="408"/>
      <c r="Q121" s="408" t="s">
        <v>451</v>
      </c>
      <c r="R121" s="408"/>
      <c r="S121" s="408"/>
      <c r="T121" s="408" t="s">
        <v>378</v>
      </c>
      <c r="U121" s="408"/>
      <c r="V121" s="408"/>
      <c r="W121" s="412" t="s">
        <v>449</v>
      </c>
      <c r="X121" s="412"/>
      <c r="Y121" s="412"/>
    </row>
    <row r="122" spans="1:29" ht="18" customHeight="1">
      <c r="A122" s="241" t="s">
        <v>452</v>
      </c>
      <c r="H122" s="441">
        <f>+T122+N122-Q122</f>
        <v>164858653562</v>
      </c>
      <c r="I122" s="441"/>
      <c r="J122" s="441"/>
      <c r="K122" s="441">
        <f>H122</f>
        <v>164858653562</v>
      </c>
      <c r="L122" s="441"/>
      <c r="M122" s="441"/>
      <c r="N122" s="441">
        <v>439323470617</v>
      </c>
      <c r="O122" s="441"/>
      <c r="P122" s="441"/>
      <c r="Q122" s="441">
        <f>408546611685+3293860000</f>
        <v>411840471685</v>
      </c>
      <c r="R122" s="441"/>
      <c r="S122" s="441"/>
      <c r="T122" s="441">
        <v>137375654630</v>
      </c>
      <c r="U122" s="441"/>
      <c r="V122" s="441"/>
      <c r="W122" s="441">
        <f>T122</f>
        <v>137375654630</v>
      </c>
      <c r="X122" s="441"/>
      <c r="Y122" s="441"/>
      <c r="AB122" s="251"/>
      <c r="AC122" s="257"/>
    </row>
    <row r="123" spans="1:29" ht="18" customHeight="1">
      <c r="A123" s="241" t="s">
        <v>453</v>
      </c>
      <c r="H123" s="441">
        <f>+T123+N123-Q123</f>
        <v>395516945455</v>
      </c>
      <c r="I123" s="441"/>
      <c r="J123" s="441"/>
      <c r="K123" s="441">
        <f>H123</f>
        <v>395516945455</v>
      </c>
      <c r="L123" s="441"/>
      <c r="M123" s="441"/>
      <c r="N123" s="441">
        <v>72583895855</v>
      </c>
      <c r="O123" s="441"/>
      <c r="P123" s="441"/>
      <c r="Q123" s="441">
        <v>5912350400</v>
      </c>
      <c r="R123" s="441"/>
      <c r="S123" s="441"/>
      <c r="T123" s="441">
        <v>328845400000</v>
      </c>
      <c r="U123" s="441"/>
      <c r="V123" s="441"/>
      <c r="W123" s="441">
        <f>T123</f>
        <v>328845400000</v>
      </c>
      <c r="X123" s="441"/>
      <c r="Y123" s="441"/>
      <c r="AB123" s="257"/>
      <c r="AC123" s="257"/>
    </row>
    <row r="124" spans="1:29" ht="15" customHeight="1">
      <c r="A124" s="398" t="s">
        <v>359</v>
      </c>
      <c r="B124" s="398"/>
      <c r="C124" s="398"/>
      <c r="D124" s="398"/>
      <c r="E124" s="398"/>
      <c r="F124" s="398"/>
      <c r="G124" s="398"/>
      <c r="H124" s="442">
        <f>+H123+H122</f>
        <v>560375599017</v>
      </c>
      <c r="I124" s="442"/>
      <c r="J124" s="442"/>
      <c r="K124" s="442">
        <f>+K123+K122</f>
        <v>560375599017</v>
      </c>
      <c r="L124" s="442"/>
      <c r="M124" s="442"/>
      <c r="N124" s="442">
        <f>+N123+N122</f>
        <v>511907366472</v>
      </c>
      <c r="O124" s="442"/>
      <c r="P124" s="442"/>
      <c r="Q124" s="442">
        <f>+Q123+Q122</f>
        <v>417752822085</v>
      </c>
      <c r="R124" s="442"/>
      <c r="S124" s="442"/>
      <c r="T124" s="442">
        <f>+T123+T122</f>
        <v>466221054630</v>
      </c>
      <c r="U124" s="442"/>
      <c r="V124" s="442"/>
      <c r="W124" s="442">
        <f>+W123+W122</f>
        <v>466221054630</v>
      </c>
      <c r="X124" s="442"/>
      <c r="Y124" s="442"/>
    </row>
    <row r="125" spans="1:29" ht="15" customHeight="1">
      <c r="A125" s="241" t="s">
        <v>454</v>
      </c>
    </row>
    <row r="126" spans="1:29" ht="15" customHeight="1">
      <c r="H126" s="429"/>
      <c r="I126" s="429"/>
      <c r="J126" s="429"/>
      <c r="K126" s="430"/>
      <c r="L126" s="430"/>
      <c r="M126" s="430"/>
      <c r="N126" s="431"/>
      <c r="O126" s="431"/>
      <c r="P126" s="431"/>
      <c r="Q126" s="431"/>
      <c r="R126" s="431"/>
      <c r="S126" s="431"/>
      <c r="T126" s="431"/>
      <c r="U126" s="431"/>
      <c r="V126" s="431"/>
      <c r="W126" s="431"/>
      <c r="X126" s="431"/>
    </row>
    <row r="127" spans="1:29" ht="15" customHeight="1">
      <c r="A127" s="432" t="s">
        <v>455</v>
      </c>
      <c r="B127" s="432"/>
      <c r="C127" s="432"/>
      <c r="D127" s="432"/>
      <c r="E127" s="432"/>
      <c r="F127" s="432"/>
      <c r="G127" s="432"/>
      <c r="H127" s="432" t="s">
        <v>322</v>
      </c>
      <c r="I127" s="432"/>
      <c r="J127" s="432"/>
      <c r="K127" s="432"/>
      <c r="L127" s="432"/>
      <c r="M127" s="432"/>
      <c r="N127" s="432"/>
      <c r="O127" s="432"/>
      <c r="P127" s="432"/>
      <c r="Q127" s="432" t="s">
        <v>323</v>
      </c>
      <c r="R127" s="432"/>
      <c r="S127" s="432"/>
      <c r="T127" s="432"/>
      <c r="U127" s="432"/>
      <c r="V127" s="432"/>
      <c r="W127" s="432"/>
      <c r="X127" s="432"/>
      <c r="Y127" s="432"/>
    </row>
    <row r="128" spans="1:29" ht="45" customHeight="1">
      <c r="A128" s="432"/>
      <c r="B128" s="432"/>
      <c r="C128" s="432"/>
      <c r="D128" s="432"/>
      <c r="E128" s="432"/>
      <c r="F128" s="432"/>
      <c r="G128" s="432"/>
      <c r="H128" s="433" t="s">
        <v>456</v>
      </c>
      <c r="I128" s="433"/>
      <c r="J128" s="433"/>
      <c r="K128" s="433" t="s">
        <v>457</v>
      </c>
      <c r="L128" s="433"/>
      <c r="M128" s="433"/>
      <c r="N128" s="433" t="s">
        <v>458</v>
      </c>
      <c r="O128" s="433"/>
      <c r="P128" s="433"/>
      <c r="Q128" s="433" t="s">
        <v>456</v>
      </c>
      <c r="R128" s="433"/>
      <c r="S128" s="433"/>
      <c r="T128" s="433" t="s">
        <v>457</v>
      </c>
      <c r="U128" s="433"/>
      <c r="V128" s="433"/>
      <c r="W128" s="433" t="s">
        <v>458</v>
      </c>
      <c r="X128" s="433"/>
      <c r="Y128" s="433"/>
    </row>
    <row r="129" spans="1:25" ht="15" customHeight="1">
      <c r="A129" s="435" t="s">
        <v>459</v>
      </c>
      <c r="B129" s="435"/>
      <c r="C129" s="435"/>
      <c r="D129" s="435"/>
      <c r="E129" s="435"/>
      <c r="F129" s="435"/>
      <c r="G129" s="435"/>
      <c r="H129" s="436">
        <v>0</v>
      </c>
      <c r="I129" s="436"/>
      <c r="J129" s="436"/>
      <c r="K129" s="436">
        <v>0</v>
      </c>
      <c r="L129" s="436"/>
      <c r="M129" s="436"/>
      <c r="N129" s="436">
        <v>0</v>
      </c>
      <c r="O129" s="436"/>
      <c r="P129" s="436"/>
      <c r="Q129" s="436">
        <v>0</v>
      </c>
      <c r="R129" s="436"/>
      <c r="S129" s="436"/>
      <c r="T129" s="436">
        <v>0</v>
      </c>
      <c r="U129" s="436"/>
      <c r="V129" s="436"/>
      <c r="W129" s="436">
        <v>0</v>
      </c>
      <c r="X129" s="436"/>
      <c r="Y129" s="436"/>
    </row>
    <row r="130" spans="1:25" ht="15" customHeight="1">
      <c r="A130" s="437" t="s">
        <v>460</v>
      </c>
      <c r="B130" s="437"/>
      <c r="C130" s="437"/>
      <c r="D130" s="437"/>
      <c r="E130" s="437"/>
      <c r="F130" s="437"/>
      <c r="G130" s="437"/>
      <c r="H130" s="438">
        <f>K130+N130</f>
        <v>3573838100</v>
      </c>
      <c r="I130" s="439"/>
      <c r="J130" s="440"/>
      <c r="K130" s="434">
        <v>279978100</v>
      </c>
      <c r="L130" s="434"/>
      <c r="M130" s="434"/>
      <c r="N130" s="434">
        <v>3293860000</v>
      </c>
      <c r="O130" s="434"/>
      <c r="P130" s="434"/>
      <c r="Q130" s="434">
        <f>+T130+W130</f>
        <v>7239147631</v>
      </c>
      <c r="R130" s="434"/>
      <c r="S130" s="434"/>
      <c r="T130" s="434">
        <v>763468616</v>
      </c>
      <c r="U130" s="434"/>
      <c r="V130" s="434"/>
      <c r="W130" s="434">
        <v>6475679015</v>
      </c>
      <c r="X130" s="434"/>
      <c r="Y130" s="434"/>
    </row>
    <row r="131" spans="1:25" ht="15" customHeight="1">
      <c r="A131" s="428" t="s">
        <v>461</v>
      </c>
      <c r="B131" s="428"/>
      <c r="C131" s="428"/>
      <c r="D131" s="428"/>
      <c r="E131" s="428"/>
      <c r="F131" s="428"/>
      <c r="G131" s="428"/>
      <c r="H131" s="427">
        <v>0</v>
      </c>
      <c r="I131" s="427"/>
      <c r="J131" s="427"/>
      <c r="K131" s="427">
        <v>0</v>
      </c>
      <c r="L131" s="427"/>
      <c r="M131" s="427"/>
      <c r="N131" s="427">
        <v>0</v>
      </c>
      <c r="O131" s="427"/>
      <c r="P131" s="427"/>
      <c r="Q131" s="427">
        <v>0</v>
      </c>
      <c r="R131" s="427"/>
      <c r="S131" s="427"/>
      <c r="T131" s="427">
        <v>0</v>
      </c>
      <c r="U131" s="427"/>
      <c r="V131" s="427"/>
      <c r="W131" s="427">
        <v>0</v>
      </c>
      <c r="X131" s="427"/>
      <c r="Y131" s="427"/>
    </row>
    <row r="132" spans="1:25" ht="9" customHeight="1"/>
    <row r="133" spans="1:25" ht="15" customHeight="1">
      <c r="A133" s="408" t="s">
        <v>462</v>
      </c>
      <c r="B133" s="408"/>
      <c r="C133" s="408"/>
      <c r="D133" s="408"/>
      <c r="E133" s="408"/>
      <c r="F133" s="408"/>
      <c r="G133" s="408"/>
      <c r="H133" s="408"/>
      <c r="I133" s="408"/>
      <c r="J133" s="408"/>
      <c r="K133" s="408"/>
      <c r="L133" s="408"/>
      <c r="M133" s="408"/>
      <c r="N133" s="400" t="s">
        <v>354</v>
      </c>
      <c r="O133" s="400"/>
      <c r="P133" s="400"/>
      <c r="Q133" s="400"/>
      <c r="R133" s="400"/>
      <c r="S133" s="400"/>
      <c r="T133" s="400" t="s">
        <v>355</v>
      </c>
      <c r="U133" s="400"/>
      <c r="V133" s="400"/>
      <c r="W133" s="400"/>
      <c r="X133" s="400"/>
      <c r="Y133" s="400"/>
    </row>
    <row r="134" spans="1:25" ht="15" customHeight="1">
      <c r="A134" s="243" t="s">
        <v>463</v>
      </c>
      <c r="N134" s="403">
        <v>0</v>
      </c>
      <c r="O134" s="403"/>
      <c r="P134" s="403"/>
      <c r="Q134" s="403">
        <v>0</v>
      </c>
      <c r="R134" s="403"/>
      <c r="S134" s="403"/>
      <c r="T134" s="403">
        <v>0</v>
      </c>
      <c r="U134" s="403"/>
      <c r="V134" s="403"/>
      <c r="W134" s="403">
        <v>0</v>
      </c>
      <c r="X134" s="403"/>
      <c r="Y134" s="403"/>
    </row>
    <row r="135" spans="1:25" ht="15" customHeight="1">
      <c r="A135" s="243" t="s">
        <v>464</v>
      </c>
      <c r="N135" s="403">
        <v>0</v>
      </c>
      <c r="O135" s="403"/>
      <c r="P135" s="403"/>
      <c r="Q135" s="403">
        <v>0</v>
      </c>
      <c r="R135" s="403"/>
      <c r="S135" s="403"/>
      <c r="T135" s="403">
        <v>0</v>
      </c>
      <c r="U135" s="403"/>
      <c r="V135" s="403"/>
      <c r="W135" s="403">
        <v>0</v>
      </c>
      <c r="X135" s="403"/>
      <c r="Y135" s="403"/>
    </row>
    <row r="136" spans="1:25" ht="15" customHeight="1">
      <c r="A136" s="241" t="s">
        <v>465</v>
      </c>
    </row>
    <row r="137" spans="1:25" ht="15" customHeight="1"/>
    <row r="138" spans="1:25" ht="15" customHeight="1">
      <c r="A138" s="242" t="s">
        <v>466</v>
      </c>
    </row>
    <row r="139" spans="1:25" ht="15" customHeight="1">
      <c r="J139" s="400" t="s">
        <v>354</v>
      </c>
      <c r="K139" s="400"/>
      <c r="L139" s="400"/>
      <c r="M139" s="400"/>
      <c r="N139" s="400"/>
      <c r="O139" s="400"/>
      <c r="P139" s="400"/>
      <c r="Q139" s="400"/>
      <c r="R139" s="400" t="s">
        <v>355</v>
      </c>
      <c r="S139" s="400"/>
      <c r="T139" s="400"/>
      <c r="U139" s="400"/>
      <c r="V139" s="400"/>
      <c r="W139" s="400"/>
      <c r="X139" s="400"/>
      <c r="Y139" s="400"/>
    </row>
    <row r="140" spans="1:25" ht="30" customHeight="1">
      <c r="J140" s="412" t="s">
        <v>378</v>
      </c>
      <c r="K140" s="412"/>
      <c r="L140" s="412"/>
      <c r="M140" s="412"/>
      <c r="N140" s="412" t="s">
        <v>449</v>
      </c>
      <c r="O140" s="412"/>
      <c r="P140" s="412"/>
      <c r="Q140" s="412"/>
      <c r="R140" s="412" t="s">
        <v>378</v>
      </c>
      <c r="S140" s="412"/>
      <c r="T140" s="412"/>
      <c r="U140" s="412"/>
      <c r="V140" s="412" t="s">
        <v>449</v>
      </c>
      <c r="W140" s="412"/>
      <c r="X140" s="412"/>
      <c r="Y140" s="412"/>
    </row>
    <row r="141" spans="1:25" ht="30" customHeight="1">
      <c r="A141" s="396" t="s">
        <v>467</v>
      </c>
      <c r="B141" s="396"/>
      <c r="C141" s="396"/>
      <c r="D141" s="396"/>
      <c r="E141" s="396"/>
      <c r="F141" s="396"/>
      <c r="G141" s="396"/>
      <c r="H141" s="396"/>
      <c r="I141" s="396"/>
      <c r="J141" s="418">
        <v>425710515343</v>
      </c>
      <c r="K141" s="418"/>
      <c r="L141" s="418"/>
      <c r="M141" s="418"/>
      <c r="N141" s="418">
        <f>+J141</f>
        <v>425710515343</v>
      </c>
      <c r="O141" s="418"/>
      <c r="P141" s="418"/>
      <c r="Q141" s="418"/>
      <c r="R141" s="418">
        <v>225905711298</v>
      </c>
      <c r="S141" s="418"/>
      <c r="T141" s="418"/>
      <c r="U141" s="418"/>
      <c r="V141" s="418">
        <f>+R141</f>
        <v>225905711298</v>
      </c>
      <c r="W141" s="418"/>
      <c r="X141" s="418"/>
      <c r="Y141" s="418"/>
    </row>
    <row r="142" spans="1:25" ht="30" customHeight="1">
      <c r="A142" s="401" t="s">
        <v>468</v>
      </c>
      <c r="B142" s="396"/>
      <c r="C142" s="396"/>
      <c r="D142" s="396"/>
      <c r="E142" s="396"/>
      <c r="F142" s="396"/>
      <c r="G142" s="396"/>
      <c r="H142" s="396"/>
      <c r="I142" s="396"/>
      <c r="J142" s="418">
        <v>70817849299</v>
      </c>
      <c r="K142" s="418"/>
      <c r="L142" s="418"/>
      <c r="M142" s="418"/>
      <c r="N142" s="418">
        <f>+J142</f>
        <v>70817849299</v>
      </c>
      <c r="O142" s="418"/>
      <c r="P142" s="418"/>
      <c r="Q142" s="418"/>
      <c r="R142" s="418">
        <v>63172936274</v>
      </c>
      <c r="S142" s="418"/>
      <c r="T142" s="418"/>
      <c r="U142" s="418"/>
      <c r="V142" s="418"/>
      <c r="W142" s="418"/>
      <c r="X142" s="418"/>
      <c r="Y142" s="418"/>
    </row>
    <row r="143" spans="1:25" ht="30" customHeight="1">
      <c r="A143" s="401" t="s">
        <v>469</v>
      </c>
      <c r="B143" s="396"/>
      <c r="C143" s="396"/>
      <c r="D143" s="396"/>
      <c r="E143" s="396"/>
      <c r="F143" s="396"/>
      <c r="G143" s="396"/>
      <c r="H143" s="396"/>
      <c r="I143" s="396"/>
      <c r="J143" s="418">
        <v>62319465889</v>
      </c>
      <c r="K143" s="418"/>
      <c r="L143" s="418"/>
      <c r="M143" s="418"/>
      <c r="N143" s="418">
        <f>+J143</f>
        <v>62319465889</v>
      </c>
      <c r="O143" s="418"/>
      <c r="P143" s="418"/>
      <c r="Q143" s="418"/>
      <c r="R143" s="418"/>
      <c r="S143" s="418"/>
      <c r="T143" s="418"/>
      <c r="U143" s="418"/>
      <c r="V143" s="418"/>
      <c r="W143" s="418"/>
      <c r="X143" s="418"/>
      <c r="Y143" s="418"/>
    </row>
    <row r="144" spans="1:25" ht="15" customHeight="1">
      <c r="A144" s="396" t="s">
        <v>470</v>
      </c>
      <c r="B144" s="396"/>
      <c r="C144" s="396"/>
      <c r="D144" s="396"/>
      <c r="E144" s="396"/>
      <c r="F144" s="396"/>
      <c r="G144" s="396"/>
      <c r="H144" s="396"/>
      <c r="I144" s="396"/>
      <c r="J144" s="418">
        <f>+J141-J142-J143</f>
        <v>292573200155</v>
      </c>
      <c r="K144" s="418"/>
      <c r="L144" s="418"/>
      <c r="M144" s="418"/>
      <c r="N144" s="418">
        <f>+N141-N142-N143</f>
        <v>292573200155</v>
      </c>
      <c r="O144" s="418"/>
      <c r="P144" s="418"/>
      <c r="Q144" s="418"/>
      <c r="R144" s="418">
        <f>+R141-R142-R143</f>
        <v>162732775024</v>
      </c>
      <c r="S144" s="418"/>
      <c r="T144" s="418"/>
      <c r="U144" s="418"/>
      <c r="V144" s="418"/>
      <c r="W144" s="418"/>
      <c r="X144" s="418"/>
      <c r="Y144" s="418"/>
    </row>
    <row r="145" spans="1:28" ht="15" customHeight="1">
      <c r="A145" s="426" t="s">
        <v>471</v>
      </c>
      <c r="B145" s="426"/>
      <c r="C145" s="426"/>
      <c r="D145" s="426"/>
      <c r="E145" s="426"/>
      <c r="F145" s="426"/>
      <c r="G145" s="426"/>
      <c r="H145" s="426"/>
      <c r="I145" s="426"/>
      <c r="J145" s="424"/>
      <c r="K145" s="424"/>
      <c r="L145" s="424"/>
      <c r="M145" s="424"/>
      <c r="N145" s="424"/>
      <c r="O145" s="424"/>
      <c r="P145" s="424"/>
      <c r="Q145" s="424"/>
      <c r="R145" s="424"/>
      <c r="S145" s="424"/>
      <c r="T145" s="424"/>
      <c r="U145" s="424"/>
      <c r="V145" s="424"/>
      <c r="W145" s="424"/>
      <c r="X145" s="424"/>
      <c r="Y145" s="424"/>
    </row>
    <row r="146" spans="1:28" ht="15" customHeight="1">
      <c r="A146" s="396" t="s">
        <v>472</v>
      </c>
      <c r="B146" s="396"/>
      <c r="C146" s="396"/>
      <c r="D146" s="396"/>
      <c r="E146" s="396"/>
      <c r="F146" s="396"/>
      <c r="G146" s="396"/>
      <c r="H146" s="396"/>
      <c r="I146" s="396"/>
      <c r="J146" s="424"/>
      <c r="K146" s="424"/>
      <c r="L146" s="424"/>
      <c r="M146" s="424"/>
      <c r="N146" s="424"/>
      <c r="O146" s="424"/>
      <c r="P146" s="424"/>
      <c r="Q146" s="424"/>
      <c r="R146" s="424"/>
      <c r="S146" s="424"/>
      <c r="T146" s="424"/>
      <c r="U146" s="424"/>
      <c r="V146" s="424"/>
      <c r="W146" s="424"/>
      <c r="X146" s="424"/>
      <c r="Y146" s="424"/>
    </row>
    <row r="147" spans="1:28" ht="15" customHeight="1">
      <c r="A147" s="426" t="s">
        <v>473</v>
      </c>
      <c r="B147" s="426"/>
      <c r="C147" s="426"/>
      <c r="D147" s="426"/>
      <c r="E147" s="426"/>
      <c r="F147" s="426"/>
      <c r="G147" s="426"/>
      <c r="H147" s="426"/>
      <c r="I147" s="426"/>
      <c r="J147" s="424"/>
      <c r="K147" s="424"/>
      <c r="L147" s="424"/>
      <c r="M147" s="424"/>
      <c r="N147" s="424"/>
      <c r="O147" s="424"/>
      <c r="P147" s="424"/>
      <c r="Q147" s="424"/>
      <c r="R147" s="424"/>
      <c r="S147" s="424"/>
      <c r="T147" s="424"/>
      <c r="U147" s="424"/>
      <c r="V147" s="424"/>
      <c r="W147" s="424"/>
      <c r="X147" s="424"/>
      <c r="Y147" s="424"/>
    </row>
    <row r="148" spans="1:28" ht="15" customHeight="1">
      <c r="A148" s="398" t="s">
        <v>376</v>
      </c>
      <c r="B148" s="398"/>
      <c r="C148" s="398"/>
      <c r="D148" s="398"/>
      <c r="E148" s="398"/>
      <c r="F148" s="398"/>
      <c r="G148" s="398"/>
      <c r="H148" s="398"/>
      <c r="I148" s="398"/>
      <c r="J148" s="419">
        <f>+J147+J146+J145+J141</f>
        <v>425710515343</v>
      </c>
      <c r="K148" s="420"/>
      <c r="L148" s="420"/>
      <c r="M148" s="420"/>
      <c r="N148" s="419">
        <f>+N147+N146+N145+N141</f>
        <v>425710515343</v>
      </c>
      <c r="O148" s="420"/>
      <c r="P148" s="420"/>
      <c r="Q148" s="420"/>
      <c r="R148" s="419">
        <f>+R147+R146+R145+R141</f>
        <v>225905711298</v>
      </c>
      <c r="S148" s="420"/>
      <c r="T148" s="420"/>
      <c r="U148" s="420"/>
      <c r="V148" s="419">
        <v>343524140021</v>
      </c>
      <c r="W148" s="420"/>
      <c r="X148" s="420"/>
      <c r="Y148" s="258"/>
    </row>
    <row r="149" spans="1:28" ht="15" customHeight="1">
      <c r="A149" s="249"/>
      <c r="B149" s="249"/>
      <c r="C149" s="249"/>
      <c r="D149" s="249"/>
      <c r="E149" s="249"/>
      <c r="F149" s="249"/>
      <c r="G149" s="249"/>
      <c r="H149" s="249"/>
      <c r="I149" s="249"/>
      <c r="J149" s="249"/>
      <c r="K149" s="249"/>
      <c r="L149" s="249"/>
      <c r="M149" s="249"/>
    </row>
    <row r="150" spans="1:28" ht="15" customHeight="1">
      <c r="A150" s="242" t="s">
        <v>474</v>
      </c>
    </row>
    <row r="151" spans="1:28" ht="30" customHeight="1">
      <c r="J151" s="414" t="s">
        <v>355</v>
      </c>
      <c r="K151" s="414"/>
      <c r="L151" s="414"/>
      <c r="M151" s="414"/>
      <c r="N151" s="414" t="s">
        <v>475</v>
      </c>
      <c r="O151" s="414"/>
      <c r="P151" s="414"/>
      <c r="Q151" s="414"/>
      <c r="R151" s="414" t="s">
        <v>476</v>
      </c>
      <c r="S151" s="414"/>
      <c r="T151" s="414"/>
      <c r="U151" s="414"/>
      <c r="V151" s="414" t="s">
        <v>354</v>
      </c>
      <c r="W151" s="414"/>
      <c r="X151" s="414"/>
      <c r="Y151" s="414"/>
    </row>
    <row r="152" spans="1:28" ht="15" customHeight="1">
      <c r="A152" s="425" t="s">
        <v>477</v>
      </c>
      <c r="B152" s="425"/>
      <c r="C152" s="425"/>
      <c r="D152" s="425"/>
      <c r="E152" s="425"/>
      <c r="F152" s="425"/>
      <c r="G152" s="425"/>
      <c r="H152" s="425"/>
      <c r="I152" s="425"/>
      <c r="J152" s="408"/>
      <c r="K152" s="408"/>
      <c r="L152" s="408"/>
      <c r="M152" s="408"/>
      <c r="N152" s="408"/>
      <c r="O152" s="408"/>
      <c r="P152" s="408"/>
      <c r="Q152" s="408"/>
      <c r="R152" s="408"/>
      <c r="S152" s="408"/>
      <c r="T152" s="408"/>
      <c r="U152" s="408"/>
      <c r="V152" s="408"/>
      <c r="W152" s="408"/>
      <c r="X152" s="408"/>
      <c r="Y152" s="408"/>
    </row>
    <row r="153" spans="1:28" ht="15" customHeight="1">
      <c r="A153" s="421" t="s">
        <v>478</v>
      </c>
      <c r="B153" s="422"/>
      <c r="C153" s="422"/>
      <c r="D153" s="422"/>
      <c r="E153" s="422"/>
      <c r="F153" s="422"/>
      <c r="G153" s="422"/>
      <c r="H153" s="422"/>
      <c r="I153" s="422"/>
      <c r="J153" s="418">
        <v>0</v>
      </c>
      <c r="K153" s="418"/>
      <c r="L153" s="418"/>
      <c r="M153" s="418"/>
      <c r="N153" s="418"/>
      <c r="O153" s="418"/>
      <c r="P153" s="418"/>
      <c r="Q153" s="418"/>
      <c r="R153" s="418"/>
      <c r="S153" s="418"/>
      <c r="T153" s="418"/>
      <c r="U153" s="418"/>
      <c r="V153" s="418">
        <f>J153+N153-R153</f>
        <v>0</v>
      </c>
      <c r="W153" s="418"/>
      <c r="X153" s="418"/>
      <c r="Y153" s="418"/>
      <c r="AB153" s="257"/>
    </row>
    <row r="154" spans="1:28" ht="15" customHeight="1">
      <c r="A154" s="421" t="s">
        <v>479</v>
      </c>
      <c r="B154" s="422"/>
      <c r="C154" s="422"/>
      <c r="D154" s="422"/>
      <c r="E154" s="422"/>
      <c r="F154" s="422"/>
      <c r="G154" s="422"/>
      <c r="H154" s="422"/>
      <c r="I154" s="422"/>
      <c r="J154" s="418">
        <v>8436998223</v>
      </c>
      <c r="K154" s="418"/>
      <c r="L154" s="418"/>
      <c r="M154" s="418"/>
      <c r="N154" s="418">
        <v>1098880209</v>
      </c>
      <c r="O154" s="418"/>
      <c r="P154" s="418"/>
      <c r="Q154" s="418"/>
      <c r="R154" s="418">
        <v>9279184845</v>
      </c>
      <c r="S154" s="418"/>
      <c r="T154" s="418"/>
      <c r="U154" s="418"/>
      <c r="V154" s="418">
        <f>J154+N154-R154</f>
        <v>256693587</v>
      </c>
      <c r="W154" s="418"/>
      <c r="X154" s="418"/>
      <c r="Y154" s="418"/>
    </row>
    <row r="155" spans="1:28" ht="15" customHeight="1">
      <c r="A155" s="421" t="s">
        <v>480</v>
      </c>
      <c r="B155" s="422"/>
      <c r="C155" s="422"/>
      <c r="D155" s="422"/>
      <c r="E155" s="422"/>
      <c r="F155" s="422"/>
      <c r="G155" s="422"/>
      <c r="H155" s="422"/>
      <c r="I155" s="422"/>
      <c r="J155" s="418">
        <v>108257474</v>
      </c>
      <c r="K155" s="418"/>
      <c r="L155" s="418"/>
      <c r="M155" s="418"/>
      <c r="N155" s="418"/>
      <c r="O155" s="418"/>
      <c r="P155" s="418"/>
      <c r="Q155" s="418"/>
      <c r="R155" s="418"/>
      <c r="S155" s="418"/>
      <c r="T155" s="418"/>
      <c r="U155" s="418"/>
      <c r="V155" s="418"/>
      <c r="W155" s="418"/>
      <c r="X155" s="418"/>
      <c r="Y155" s="418"/>
    </row>
    <row r="156" spans="1:28" ht="15" customHeight="1">
      <c r="A156" s="421" t="s">
        <v>481</v>
      </c>
      <c r="B156" s="422"/>
      <c r="C156" s="422"/>
      <c r="D156" s="422"/>
      <c r="E156" s="422"/>
      <c r="F156" s="422"/>
      <c r="G156" s="422"/>
      <c r="H156" s="422"/>
      <c r="I156" s="422"/>
      <c r="J156" s="418">
        <v>37195352225</v>
      </c>
      <c r="K156" s="418"/>
      <c r="L156" s="418"/>
      <c r="M156" s="418"/>
      <c r="N156" s="418">
        <v>157056982268</v>
      </c>
      <c r="O156" s="418"/>
      <c r="P156" s="418"/>
      <c r="Q156" s="418"/>
      <c r="R156" s="418">
        <v>106087950722</v>
      </c>
      <c r="S156" s="418"/>
      <c r="T156" s="418"/>
      <c r="U156" s="418"/>
      <c r="V156" s="418">
        <f t="shared" ref="V156:V161" si="0">J156+N156-R156</f>
        <v>88164383771</v>
      </c>
      <c r="W156" s="418"/>
      <c r="X156" s="418"/>
      <c r="Y156" s="418"/>
    </row>
    <row r="157" spans="1:28" ht="15" customHeight="1">
      <c r="A157" s="421" t="s">
        <v>482</v>
      </c>
      <c r="B157" s="422"/>
      <c r="C157" s="422"/>
      <c r="D157" s="422"/>
      <c r="E157" s="422"/>
      <c r="F157" s="422"/>
      <c r="G157" s="422"/>
      <c r="H157" s="422"/>
      <c r="I157" s="422"/>
      <c r="J157" s="418">
        <v>0</v>
      </c>
      <c r="K157" s="418"/>
      <c r="L157" s="418"/>
      <c r="M157" s="418"/>
      <c r="N157" s="418"/>
      <c r="O157" s="418"/>
      <c r="P157" s="418"/>
      <c r="Q157" s="418"/>
      <c r="R157" s="418"/>
      <c r="S157" s="418"/>
      <c r="T157" s="418"/>
      <c r="U157" s="418"/>
      <c r="V157" s="418">
        <f t="shared" si="0"/>
        <v>0</v>
      </c>
      <c r="W157" s="418"/>
      <c r="X157" s="418"/>
      <c r="Y157" s="418"/>
    </row>
    <row r="158" spans="1:28" ht="15" customHeight="1">
      <c r="A158" s="421" t="s">
        <v>483</v>
      </c>
      <c r="B158" s="422"/>
      <c r="C158" s="422"/>
      <c r="D158" s="422"/>
      <c r="E158" s="422"/>
      <c r="F158" s="422"/>
      <c r="G158" s="422"/>
      <c r="H158" s="422"/>
      <c r="I158" s="422"/>
      <c r="J158" s="418">
        <v>0</v>
      </c>
      <c r="K158" s="418"/>
      <c r="L158" s="418"/>
      <c r="M158" s="418"/>
      <c r="N158" s="418">
        <v>3000000</v>
      </c>
      <c r="O158" s="418"/>
      <c r="P158" s="418"/>
      <c r="Q158" s="418"/>
      <c r="R158" s="418">
        <v>3000000</v>
      </c>
      <c r="S158" s="418"/>
      <c r="T158" s="418"/>
      <c r="U158" s="418"/>
      <c r="V158" s="418">
        <f t="shared" si="0"/>
        <v>0</v>
      </c>
      <c r="W158" s="418"/>
      <c r="X158" s="418"/>
      <c r="Y158" s="418"/>
    </row>
    <row r="159" spans="1:28" ht="15" customHeight="1">
      <c r="A159" s="421" t="s">
        <v>484</v>
      </c>
      <c r="B159" s="422"/>
      <c r="C159" s="422"/>
      <c r="D159" s="422"/>
      <c r="E159" s="422"/>
      <c r="F159" s="422"/>
      <c r="G159" s="422"/>
      <c r="H159" s="422"/>
      <c r="I159" s="422"/>
      <c r="J159" s="418">
        <v>1043060</v>
      </c>
      <c r="K159" s="418"/>
      <c r="L159" s="418"/>
      <c r="M159" s="418"/>
      <c r="N159" s="418">
        <v>3407000</v>
      </c>
      <c r="O159" s="418"/>
      <c r="P159" s="418"/>
      <c r="Q159" s="418"/>
      <c r="R159" s="418">
        <v>3836460</v>
      </c>
      <c r="S159" s="418"/>
      <c r="T159" s="418"/>
      <c r="U159" s="418"/>
      <c r="V159" s="418">
        <f t="shared" si="0"/>
        <v>613600</v>
      </c>
      <c r="W159" s="418"/>
      <c r="X159" s="418"/>
      <c r="Y159" s="418"/>
    </row>
    <row r="160" spans="1:28" ht="30" customHeight="1">
      <c r="A160" s="423" t="s">
        <v>485</v>
      </c>
      <c r="B160" s="423"/>
      <c r="C160" s="423"/>
      <c r="D160" s="423"/>
      <c r="E160" s="423"/>
      <c r="F160" s="423"/>
      <c r="G160" s="423"/>
      <c r="H160" s="423"/>
      <c r="I160" s="423"/>
      <c r="J160" s="418">
        <v>3325464800</v>
      </c>
      <c r="K160" s="418"/>
      <c r="L160" s="418"/>
      <c r="M160" s="418"/>
      <c r="N160" s="418">
        <v>17860007740</v>
      </c>
      <c r="O160" s="418"/>
      <c r="P160" s="418"/>
      <c r="Q160" s="418"/>
      <c r="R160" s="418">
        <v>17682273750</v>
      </c>
      <c r="S160" s="418"/>
      <c r="T160" s="418"/>
      <c r="U160" s="418"/>
      <c r="V160" s="418">
        <f t="shared" si="0"/>
        <v>3503198790</v>
      </c>
      <c r="W160" s="418"/>
      <c r="X160" s="418"/>
      <c r="Y160" s="418"/>
    </row>
    <row r="161" spans="1:30" ht="15" customHeight="1">
      <c r="A161" s="423" t="s">
        <v>486</v>
      </c>
      <c r="B161" s="423"/>
      <c r="C161" s="423"/>
      <c r="D161" s="423"/>
      <c r="E161" s="423"/>
      <c r="F161" s="423"/>
      <c r="G161" s="423"/>
      <c r="H161" s="423"/>
      <c r="I161" s="423"/>
      <c r="J161" s="418">
        <v>0</v>
      </c>
      <c r="K161" s="418"/>
      <c r="L161" s="418"/>
      <c r="M161" s="418"/>
      <c r="N161" s="418">
        <v>87905449000</v>
      </c>
      <c r="O161" s="418"/>
      <c r="P161" s="418"/>
      <c r="Q161" s="418"/>
      <c r="R161" s="418">
        <v>87905449000</v>
      </c>
      <c r="S161" s="418"/>
      <c r="T161" s="418"/>
      <c r="U161" s="418"/>
      <c r="V161" s="418">
        <f t="shared" si="0"/>
        <v>0</v>
      </c>
      <c r="W161" s="418"/>
      <c r="X161" s="418"/>
      <c r="Y161" s="418"/>
    </row>
    <row r="162" spans="1:30" ht="15" customHeight="1">
      <c r="A162" s="398" t="s">
        <v>359</v>
      </c>
      <c r="B162" s="398"/>
      <c r="C162" s="398"/>
      <c r="D162" s="398"/>
      <c r="E162" s="398"/>
      <c r="F162" s="398"/>
      <c r="G162" s="398"/>
      <c r="H162" s="398"/>
      <c r="I162" s="398"/>
      <c r="J162" s="417">
        <f>+SUM(J153:M161)</f>
        <v>49067115782</v>
      </c>
      <c r="K162" s="417"/>
      <c r="L162" s="417"/>
      <c r="M162" s="417"/>
      <c r="N162" s="417">
        <f>+SUM(N153:Q161)</f>
        <v>263927726217</v>
      </c>
      <c r="O162" s="417"/>
      <c r="P162" s="417"/>
      <c r="Q162" s="417"/>
      <c r="R162" s="417">
        <f>+SUM(R153:U161)</f>
        <v>220961694777</v>
      </c>
      <c r="S162" s="417"/>
      <c r="T162" s="417"/>
      <c r="U162" s="417"/>
      <c r="V162" s="417">
        <f>+SUM(V153:Y161)</f>
        <v>91924889748</v>
      </c>
      <c r="W162" s="417"/>
      <c r="X162" s="417"/>
      <c r="Y162" s="417"/>
      <c r="AB162" s="251"/>
    </row>
    <row r="163" spans="1:30" ht="15" customHeight="1">
      <c r="A163" s="241" t="s">
        <v>487</v>
      </c>
      <c r="J163" s="418">
        <v>500000000</v>
      </c>
      <c r="K163" s="418"/>
      <c r="L163" s="418"/>
      <c r="M163" s="418"/>
      <c r="N163" s="418">
        <f>12851468000+18573199862</f>
        <v>31424667862</v>
      </c>
      <c r="O163" s="418"/>
      <c r="P163" s="418"/>
      <c r="Q163" s="418"/>
      <c r="R163" s="418">
        <f>12351468000+18928877231+110896710</f>
        <v>31391241941</v>
      </c>
      <c r="S163" s="418"/>
      <c r="T163" s="418"/>
      <c r="U163" s="418"/>
      <c r="V163" s="418">
        <f>J163+R163-N163-108257474</f>
        <v>358316605</v>
      </c>
      <c r="W163" s="418"/>
      <c r="X163" s="418"/>
      <c r="Y163" s="418"/>
      <c r="AB163" s="251">
        <f>V162-V163</f>
        <v>91566573143</v>
      </c>
    </row>
    <row r="164" spans="1:30" ht="15" customHeight="1">
      <c r="A164" s="398" t="s">
        <v>359</v>
      </c>
      <c r="B164" s="398"/>
      <c r="C164" s="398"/>
      <c r="D164" s="398"/>
      <c r="E164" s="398"/>
      <c r="F164" s="398"/>
      <c r="G164" s="398"/>
      <c r="H164" s="398"/>
      <c r="I164" s="398"/>
      <c r="J164" s="419">
        <f>J163</f>
        <v>500000000</v>
      </c>
      <c r="K164" s="420"/>
      <c r="L164" s="420"/>
      <c r="M164" s="420"/>
      <c r="N164" s="419">
        <f>N163</f>
        <v>31424667862</v>
      </c>
      <c r="O164" s="420"/>
      <c r="P164" s="420"/>
      <c r="Q164" s="420"/>
      <c r="R164" s="419">
        <f>R163</f>
        <v>31391241941</v>
      </c>
      <c r="S164" s="420"/>
      <c r="T164" s="420"/>
      <c r="U164" s="420"/>
      <c r="V164" s="419">
        <f>V163</f>
        <v>358316605</v>
      </c>
      <c r="W164" s="420"/>
      <c r="X164" s="420"/>
      <c r="Y164" s="420"/>
    </row>
    <row r="165" spans="1:30" ht="8.25" customHeight="1">
      <c r="AB165" s="251"/>
    </row>
    <row r="166" spans="1:30" ht="19.5" customHeight="1">
      <c r="A166" s="242" t="s">
        <v>488</v>
      </c>
      <c r="N166" s="400" t="s">
        <v>354</v>
      </c>
      <c r="O166" s="400"/>
      <c r="P166" s="400"/>
      <c r="Q166" s="400"/>
      <c r="R166" s="400"/>
      <c r="S166" s="400"/>
      <c r="T166" s="400" t="s">
        <v>355</v>
      </c>
      <c r="U166" s="400"/>
      <c r="V166" s="400"/>
      <c r="W166" s="400"/>
      <c r="X166" s="400"/>
      <c r="Y166" s="400"/>
      <c r="AB166" s="257"/>
      <c r="AC166" s="257"/>
      <c r="AD166" s="257"/>
    </row>
    <row r="167" spans="1:30" ht="19.5" customHeight="1">
      <c r="A167" s="404" t="s">
        <v>379</v>
      </c>
      <c r="B167" s="404"/>
      <c r="C167" s="404"/>
      <c r="D167" s="404"/>
      <c r="E167" s="404"/>
      <c r="F167" s="404"/>
      <c r="G167" s="404"/>
      <c r="H167" s="404"/>
      <c r="I167" s="404"/>
      <c r="J167" s="404"/>
      <c r="K167" s="404"/>
      <c r="L167" s="404"/>
      <c r="M167" s="404"/>
      <c r="N167" s="409">
        <f>SUM(N168:S176)</f>
        <v>130000000000</v>
      </c>
      <c r="O167" s="398"/>
      <c r="P167" s="398"/>
      <c r="Q167" s="398"/>
      <c r="R167" s="398"/>
      <c r="S167" s="398"/>
      <c r="T167" s="409">
        <f>+SUM(T168:Y174)</f>
        <v>0</v>
      </c>
      <c r="U167" s="398"/>
      <c r="V167" s="398"/>
      <c r="W167" s="398"/>
      <c r="X167" s="398"/>
      <c r="Y167" s="398"/>
      <c r="AB167" s="257"/>
      <c r="AC167" s="257"/>
      <c r="AD167" s="257"/>
    </row>
    <row r="168" spans="1:30" ht="17.25" customHeight="1">
      <c r="A168" s="401" t="s">
        <v>489</v>
      </c>
      <c r="B168" s="401"/>
      <c r="C168" s="401"/>
      <c r="D168" s="401"/>
      <c r="E168" s="401"/>
      <c r="F168" s="401"/>
      <c r="G168" s="401"/>
      <c r="H168" s="401"/>
      <c r="I168" s="401"/>
      <c r="J168" s="401"/>
      <c r="K168" s="401"/>
      <c r="L168" s="401"/>
      <c r="M168" s="401"/>
      <c r="N168" s="416">
        <v>125080610229</v>
      </c>
      <c r="O168" s="416"/>
      <c r="P168" s="416"/>
      <c r="Q168" s="416"/>
      <c r="R168" s="416"/>
      <c r="S168" s="416"/>
      <c r="T168" s="403">
        <v>0</v>
      </c>
      <c r="U168" s="403"/>
      <c r="V168" s="403"/>
      <c r="W168" s="403"/>
      <c r="X168" s="403"/>
      <c r="Y168" s="403"/>
      <c r="AB168" s="257"/>
      <c r="AC168" s="257"/>
      <c r="AD168" s="257"/>
    </row>
    <row r="169" spans="1:30" ht="17.25" customHeight="1">
      <c r="A169" s="401" t="s">
        <v>490</v>
      </c>
      <c r="B169" s="401"/>
      <c r="C169" s="401"/>
      <c r="D169" s="401"/>
      <c r="E169" s="401"/>
      <c r="F169" s="401"/>
      <c r="G169" s="401"/>
      <c r="H169" s="401"/>
      <c r="I169" s="401"/>
      <c r="J169" s="401"/>
      <c r="K169" s="401"/>
      <c r="L169" s="401"/>
      <c r="M169" s="401"/>
      <c r="N169" s="416">
        <f>130000000000-N168</f>
        <v>4919389771</v>
      </c>
      <c r="O169" s="416"/>
      <c r="P169" s="416"/>
      <c r="Q169" s="416"/>
      <c r="R169" s="416"/>
      <c r="S169" s="416"/>
      <c r="T169" s="403">
        <v>0</v>
      </c>
      <c r="U169" s="403"/>
      <c r="V169" s="403"/>
      <c r="W169" s="403"/>
      <c r="X169" s="403"/>
      <c r="Y169" s="403"/>
      <c r="AB169" s="257"/>
      <c r="AC169" s="257"/>
      <c r="AD169" s="257"/>
    </row>
    <row r="170" spans="1:30" ht="17.25" customHeight="1">
      <c r="A170" s="401" t="s">
        <v>491</v>
      </c>
      <c r="B170" s="401"/>
      <c r="C170" s="401"/>
      <c r="D170" s="401"/>
      <c r="E170" s="401"/>
      <c r="F170" s="401"/>
      <c r="G170" s="401"/>
      <c r="H170" s="401"/>
      <c r="I170" s="401"/>
      <c r="J170" s="401"/>
      <c r="K170" s="401"/>
      <c r="L170" s="401"/>
      <c r="M170" s="401"/>
      <c r="N170" s="403"/>
      <c r="O170" s="403"/>
      <c r="P170" s="403"/>
      <c r="Q170" s="403"/>
      <c r="R170" s="403"/>
      <c r="S170" s="403"/>
      <c r="T170" s="403">
        <v>0</v>
      </c>
      <c r="U170" s="403"/>
      <c r="V170" s="403"/>
      <c r="W170" s="403"/>
      <c r="X170" s="403"/>
      <c r="Y170" s="403"/>
      <c r="AB170" s="257"/>
      <c r="AC170" s="257"/>
    </row>
    <row r="171" spans="1:30" ht="17.25" customHeight="1">
      <c r="A171" s="401" t="s">
        <v>492</v>
      </c>
      <c r="B171" s="401"/>
      <c r="C171" s="401"/>
      <c r="D171" s="401"/>
      <c r="E171" s="401"/>
      <c r="F171" s="401"/>
      <c r="G171" s="401"/>
      <c r="H171" s="401"/>
      <c r="I171" s="401"/>
      <c r="J171" s="401"/>
      <c r="K171" s="401"/>
      <c r="L171" s="401"/>
      <c r="M171" s="401"/>
      <c r="N171" s="403"/>
      <c r="O171" s="403"/>
      <c r="P171" s="403"/>
      <c r="Q171" s="403"/>
      <c r="R171" s="403"/>
      <c r="S171" s="403"/>
      <c r="T171" s="403">
        <v>0</v>
      </c>
      <c r="U171" s="403"/>
      <c r="V171" s="403"/>
      <c r="W171" s="403"/>
      <c r="X171" s="403"/>
      <c r="Y171" s="403"/>
      <c r="AB171" s="257"/>
      <c r="AC171" s="257"/>
    </row>
    <row r="172" spans="1:30" ht="17.25" customHeight="1">
      <c r="A172" s="401" t="s">
        <v>493</v>
      </c>
      <c r="B172" s="401"/>
      <c r="C172" s="401"/>
      <c r="D172" s="401"/>
      <c r="E172" s="401"/>
      <c r="F172" s="401"/>
      <c r="G172" s="401"/>
      <c r="H172" s="401"/>
      <c r="I172" s="401"/>
      <c r="J172" s="401"/>
      <c r="K172" s="401"/>
      <c r="L172" s="401"/>
      <c r="M172" s="401"/>
      <c r="N172" s="403"/>
      <c r="O172" s="403"/>
      <c r="P172" s="403"/>
      <c r="Q172" s="403"/>
      <c r="R172" s="403"/>
      <c r="S172" s="403"/>
      <c r="T172" s="403">
        <v>0</v>
      </c>
      <c r="U172" s="403"/>
      <c r="V172" s="403"/>
      <c r="W172" s="403"/>
      <c r="X172" s="403"/>
      <c r="Y172" s="403"/>
      <c r="AB172" s="257"/>
      <c r="AC172" s="257"/>
    </row>
    <row r="173" spans="1:30" ht="17.25" customHeight="1">
      <c r="A173" s="401" t="s">
        <v>494</v>
      </c>
      <c r="B173" s="401"/>
      <c r="C173" s="401"/>
      <c r="D173" s="401"/>
      <c r="E173" s="401"/>
      <c r="F173" s="401"/>
      <c r="G173" s="401"/>
      <c r="H173" s="401"/>
      <c r="I173" s="401"/>
      <c r="J173" s="401"/>
      <c r="K173" s="401"/>
      <c r="L173" s="401"/>
      <c r="M173" s="401"/>
      <c r="N173" s="403"/>
      <c r="O173" s="403"/>
      <c r="P173" s="403"/>
      <c r="Q173" s="403"/>
      <c r="R173" s="403"/>
      <c r="S173" s="403"/>
      <c r="T173" s="403">
        <v>0</v>
      </c>
      <c r="U173" s="403"/>
      <c r="V173" s="403"/>
      <c r="W173" s="403"/>
      <c r="X173" s="403"/>
      <c r="Y173" s="403"/>
      <c r="AB173" s="257"/>
      <c r="AC173" s="257"/>
    </row>
    <row r="174" spans="1:30" ht="17.25" customHeight="1">
      <c r="A174" s="401" t="s">
        <v>495</v>
      </c>
      <c r="B174" s="401"/>
      <c r="C174" s="401"/>
      <c r="D174" s="401"/>
      <c r="E174" s="401"/>
      <c r="F174" s="401"/>
      <c r="G174" s="401"/>
      <c r="H174" s="401"/>
      <c r="I174" s="401"/>
      <c r="J174" s="401"/>
      <c r="K174" s="401"/>
      <c r="L174" s="401"/>
      <c r="M174" s="401"/>
      <c r="N174" s="403"/>
      <c r="O174" s="403"/>
      <c r="P174" s="403"/>
      <c r="Q174" s="403"/>
      <c r="R174" s="403"/>
      <c r="S174" s="403"/>
      <c r="T174" s="403"/>
      <c r="U174" s="403"/>
      <c r="V174" s="403"/>
      <c r="W174" s="403"/>
      <c r="X174" s="403"/>
      <c r="Y174" s="244"/>
      <c r="AB174" s="257"/>
      <c r="AC174" s="257"/>
    </row>
    <row r="175" spans="1:30" ht="17.25" customHeight="1">
      <c r="A175" s="396" t="s">
        <v>496</v>
      </c>
      <c r="B175" s="401"/>
      <c r="C175" s="401"/>
      <c r="D175" s="401"/>
      <c r="E175" s="401"/>
      <c r="F175" s="401"/>
      <c r="G175" s="401"/>
      <c r="H175" s="401"/>
      <c r="I175" s="401"/>
      <c r="J175" s="401"/>
      <c r="K175" s="401"/>
      <c r="L175" s="401"/>
      <c r="M175" s="401"/>
      <c r="N175" s="403"/>
      <c r="O175" s="403"/>
      <c r="P175" s="403"/>
      <c r="Q175" s="403"/>
      <c r="R175" s="403"/>
      <c r="S175" s="403"/>
      <c r="T175" s="403"/>
      <c r="U175" s="403"/>
      <c r="V175" s="403"/>
      <c r="W175" s="403"/>
      <c r="X175" s="403"/>
      <c r="Y175" s="244"/>
      <c r="AB175" s="257"/>
      <c r="AC175" s="257"/>
    </row>
    <row r="176" spans="1:30" ht="17.25" customHeight="1">
      <c r="A176" s="396" t="s">
        <v>497</v>
      </c>
      <c r="B176" s="401"/>
      <c r="C176" s="401"/>
      <c r="D176" s="401"/>
      <c r="E176" s="401"/>
      <c r="F176" s="401"/>
      <c r="G176" s="401"/>
      <c r="H176" s="401"/>
      <c r="I176" s="401"/>
      <c r="J176" s="401"/>
      <c r="K176" s="401"/>
      <c r="L176" s="401"/>
      <c r="M176" s="401"/>
      <c r="N176" s="403"/>
      <c r="O176" s="403"/>
      <c r="P176" s="403"/>
      <c r="Q176" s="403"/>
      <c r="R176" s="403"/>
      <c r="S176" s="403"/>
      <c r="T176" s="403">
        <v>0</v>
      </c>
      <c r="U176" s="403"/>
      <c r="V176" s="403"/>
      <c r="W176" s="403"/>
      <c r="X176" s="403"/>
      <c r="Y176" s="403"/>
      <c r="AB176" s="257"/>
      <c r="AC176" s="257"/>
    </row>
    <row r="177" spans="1:29" ht="19.5" customHeight="1">
      <c r="A177" s="398" t="s">
        <v>359</v>
      </c>
      <c r="B177" s="398"/>
      <c r="C177" s="398"/>
      <c r="D177" s="398"/>
      <c r="E177" s="398"/>
      <c r="F177" s="398"/>
      <c r="G177" s="398"/>
      <c r="H177" s="398"/>
      <c r="I177" s="398"/>
      <c r="J177" s="398"/>
      <c r="K177" s="398"/>
      <c r="L177" s="398"/>
      <c r="M177" s="398"/>
      <c r="N177" s="405">
        <f>+N167</f>
        <v>130000000000</v>
      </c>
      <c r="O177" s="405"/>
      <c r="P177" s="405"/>
      <c r="Q177" s="405"/>
      <c r="R177" s="405"/>
      <c r="S177" s="405"/>
      <c r="T177" s="403">
        <f>+T167</f>
        <v>0</v>
      </c>
      <c r="U177" s="403"/>
      <c r="V177" s="403"/>
      <c r="W177" s="403"/>
      <c r="X177" s="403"/>
      <c r="Y177" s="403"/>
      <c r="AB177" s="257"/>
      <c r="AC177" s="257"/>
    </row>
    <row r="178" spans="1:29" ht="15" customHeight="1"/>
    <row r="179" spans="1:29" ht="17.25" customHeight="1">
      <c r="A179" s="242" t="s">
        <v>498</v>
      </c>
      <c r="N179" s="400" t="s">
        <v>354</v>
      </c>
      <c r="O179" s="400"/>
      <c r="P179" s="400"/>
      <c r="Q179" s="400"/>
      <c r="R179" s="400"/>
      <c r="S179" s="400"/>
      <c r="T179" s="400" t="s">
        <v>355</v>
      </c>
      <c r="U179" s="400"/>
      <c r="V179" s="400"/>
      <c r="W179" s="400"/>
      <c r="X179" s="400"/>
      <c r="Y179" s="400"/>
    </row>
    <row r="180" spans="1:29" ht="15" customHeight="1">
      <c r="A180" s="241" t="s">
        <v>379</v>
      </c>
      <c r="N180" s="415">
        <f>SUM(N181:S190)</f>
        <v>16761338611</v>
      </c>
      <c r="O180" s="415"/>
      <c r="P180" s="415"/>
      <c r="Q180" s="415"/>
      <c r="R180" s="415"/>
      <c r="S180" s="415"/>
      <c r="T180" s="415">
        <f>SUM(T181:Y190)</f>
        <v>25133908850</v>
      </c>
      <c r="U180" s="415"/>
      <c r="V180" s="415"/>
      <c r="W180" s="415"/>
      <c r="X180" s="415"/>
      <c r="Y180" s="259"/>
    </row>
    <row r="181" spans="1:29" ht="15" customHeight="1">
      <c r="A181" s="243" t="s">
        <v>499</v>
      </c>
      <c r="N181" s="410">
        <v>488991966</v>
      </c>
      <c r="O181" s="410"/>
      <c r="P181" s="410"/>
      <c r="Q181" s="410"/>
      <c r="R181" s="410"/>
      <c r="S181" s="410"/>
      <c r="T181" s="410">
        <v>24298070</v>
      </c>
      <c r="U181" s="410"/>
      <c r="V181" s="410"/>
      <c r="W181" s="410"/>
      <c r="X181" s="410"/>
      <c r="Y181" s="410"/>
    </row>
    <row r="182" spans="1:29" ht="15" customHeight="1">
      <c r="A182" s="243" t="s">
        <v>500</v>
      </c>
      <c r="N182" s="410">
        <v>4523988</v>
      </c>
      <c r="O182" s="410"/>
      <c r="P182" s="410"/>
      <c r="Q182" s="410"/>
      <c r="R182" s="410"/>
      <c r="S182" s="410"/>
      <c r="T182" s="410"/>
      <c r="U182" s="410"/>
      <c r="V182" s="410"/>
      <c r="W182" s="410"/>
      <c r="X182" s="410"/>
      <c r="Y182" s="410"/>
    </row>
    <row r="183" spans="1:29" ht="15" customHeight="1">
      <c r="A183" s="243" t="s">
        <v>501</v>
      </c>
      <c r="N183" s="410"/>
      <c r="O183" s="410"/>
      <c r="P183" s="410"/>
      <c r="Q183" s="410"/>
      <c r="R183" s="410"/>
      <c r="S183" s="410"/>
      <c r="T183" s="410"/>
      <c r="U183" s="410"/>
      <c r="V183" s="410"/>
      <c r="W183" s="410"/>
      <c r="X183" s="410"/>
      <c r="Y183" s="410"/>
    </row>
    <row r="184" spans="1:29" ht="15" customHeight="1">
      <c r="A184" s="243" t="s">
        <v>502</v>
      </c>
      <c r="N184" s="410">
        <v>314060909</v>
      </c>
      <c r="O184" s="410"/>
      <c r="P184" s="410"/>
      <c r="Q184" s="410"/>
      <c r="R184" s="410"/>
      <c r="S184" s="410"/>
      <c r="T184" s="410">
        <f>78540367+1674000</f>
        <v>80214367</v>
      </c>
      <c r="U184" s="410"/>
      <c r="V184" s="410"/>
      <c r="W184" s="410"/>
      <c r="X184" s="410"/>
      <c r="Y184" s="410"/>
    </row>
    <row r="185" spans="1:29" ht="15" customHeight="1">
      <c r="A185" s="243" t="s">
        <v>503</v>
      </c>
      <c r="N185" s="410">
        <v>41246447</v>
      </c>
      <c r="O185" s="410"/>
      <c r="P185" s="410"/>
      <c r="Q185" s="410"/>
      <c r="R185" s="410"/>
      <c r="S185" s="410"/>
      <c r="T185" s="410">
        <f>80809366+7796113</f>
        <v>88605479</v>
      </c>
      <c r="U185" s="410"/>
      <c r="V185" s="410"/>
      <c r="W185" s="410"/>
      <c r="X185" s="410"/>
      <c r="Y185" s="410"/>
    </row>
    <row r="186" spans="1:29" ht="15" customHeight="1">
      <c r="A186" s="243" t="s">
        <v>504</v>
      </c>
      <c r="N186" s="410">
        <v>3821616036</v>
      </c>
      <c r="O186" s="410"/>
      <c r="P186" s="410"/>
      <c r="Q186" s="410"/>
      <c r="R186" s="410"/>
      <c r="S186" s="410"/>
      <c r="T186" s="410">
        <f>3821616036</f>
        <v>3821616036</v>
      </c>
      <c r="U186" s="410"/>
      <c r="V186" s="410"/>
      <c r="W186" s="410"/>
      <c r="X186" s="410"/>
      <c r="Y186" s="410"/>
    </row>
    <row r="187" spans="1:29" ht="15" customHeight="1">
      <c r="A187" s="243" t="s">
        <v>505</v>
      </c>
      <c r="N187" s="410">
        <v>169031381</v>
      </c>
      <c r="O187" s="410"/>
      <c r="P187" s="410"/>
      <c r="Q187" s="410"/>
      <c r="R187" s="410"/>
      <c r="S187" s="410"/>
      <c r="T187" s="410">
        <v>535244489</v>
      </c>
      <c r="U187" s="410"/>
      <c r="V187" s="410"/>
      <c r="W187" s="410"/>
      <c r="X187" s="410"/>
      <c r="Y187" s="410"/>
    </row>
    <row r="188" spans="1:29" ht="15" customHeight="1">
      <c r="A188" s="243" t="s">
        <v>506</v>
      </c>
      <c r="N188" s="410">
        <f>493793179+77739802+143308355+1087274413+1323475280+937360615+8498554+500611000+306248504+184008445+28337030</f>
        <v>5090655177</v>
      </c>
      <c r="O188" s="410"/>
      <c r="P188" s="410"/>
      <c r="Q188" s="410"/>
      <c r="R188" s="410"/>
      <c r="S188" s="410"/>
      <c r="T188" s="410">
        <f>127239802+21048355+1087274413+951606280+961660615+31498554+500611000+602755303+184008445+12129430</f>
        <v>4479832197</v>
      </c>
      <c r="U188" s="410"/>
      <c r="V188" s="410"/>
      <c r="W188" s="410"/>
      <c r="X188" s="410"/>
      <c r="Y188" s="410"/>
    </row>
    <row r="189" spans="1:29" ht="15" customHeight="1">
      <c r="A189" s="243" t="s">
        <v>507</v>
      </c>
      <c r="N189" s="410">
        <v>0</v>
      </c>
      <c r="O189" s="410"/>
      <c r="P189" s="410"/>
      <c r="Q189" s="410"/>
      <c r="R189" s="410"/>
      <c r="S189" s="410"/>
      <c r="T189" s="410"/>
      <c r="U189" s="410"/>
      <c r="V189" s="410"/>
      <c r="W189" s="410"/>
      <c r="X189" s="410"/>
      <c r="Y189" s="260"/>
    </row>
    <row r="190" spans="1:29" ht="15" customHeight="1">
      <c r="A190" s="243" t="s">
        <v>508</v>
      </c>
      <c r="N190" s="410">
        <f>12665300+77889915+3015000+9784242+27000000+2510500+1500000+6574938000+112238750+9671000</f>
        <v>6831212707</v>
      </c>
      <c r="O190" s="410"/>
      <c r="P190" s="410"/>
      <c r="Q190" s="410"/>
      <c r="R190" s="410"/>
      <c r="S190" s="410"/>
      <c r="T190" s="410">
        <f>16101335836+2762376</f>
        <v>16104098212</v>
      </c>
      <c r="U190" s="410"/>
      <c r="V190" s="410"/>
      <c r="W190" s="410"/>
      <c r="X190" s="410"/>
      <c r="Y190" s="410"/>
    </row>
    <row r="191" spans="1:29" ht="15" customHeight="1">
      <c r="A191" s="241" t="s">
        <v>389</v>
      </c>
      <c r="N191" s="410"/>
      <c r="O191" s="410"/>
      <c r="P191" s="410"/>
      <c r="Q191" s="410"/>
      <c r="R191" s="410"/>
      <c r="S191" s="410"/>
      <c r="T191" s="410"/>
      <c r="U191" s="410"/>
      <c r="V191" s="410"/>
      <c r="W191" s="410"/>
      <c r="X191" s="410"/>
      <c r="Y191" s="410"/>
    </row>
    <row r="192" spans="1:29" ht="15" customHeight="1">
      <c r="A192" s="243" t="s">
        <v>509</v>
      </c>
      <c r="N192" s="410">
        <v>0</v>
      </c>
      <c r="O192" s="410"/>
      <c r="P192" s="410"/>
      <c r="Q192" s="410"/>
      <c r="R192" s="410"/>
      <c r="S192" s="410"/>
      <c r="T192" s="410">
        <v>0</v>
      </c>
      <c r="U192" s="410"/>
      <c r="V192" s="410"/>
      <c r="W192" s="410"/>
      <c r="X192" s="410"/>
      <c r="Y192" s="410"/>
    </row>
    <row r="193" spans="1:25" ht="15" customHeight="1">
      <c r="A193" s="243" t="s">
        <v>508</v>
      </c>
      <c r="N193" s="410">
        <v>0</v>
      </c>
      <c r="O193" s="410"/>
      <c r="P193" s="410"/>
      <c r="Q193" s="410"/>
      <c r="R193" s="410"/>
      <c r="S193" s="410"/>
      <c r="T193" s="410">
        <v>0</v>
      </c>
      <c r="U193" s="410"/>
      <c r="V193" s="410"/>
      <c r="W193" s="410"/>
      <c r="X193" s="410"/>
      <c r="Y193" s="410"/>
    </row>
    <row r="194" spans="1:25" ht="15" customHeight="1">
      <c r="A194" s="241" t="s">
        <v>472</v>
      </c>
      <c r="N194" s="410">
        <v>0</v>
      </c>
      <c r="O194" s="410"/>
      <c r="P194" s="410"/>
      <c r="Q194" s="410"/>
      <c r="R194" s="410"/>
      <c r="S194" s="410"/>
      <c r="T194" s="410">
        <v>0</v>
      </c>
      <c r="U194" s="410"/>
      <c r="V194" s="410"/>
      <c r="W194" s="410"/>
      <c r="X194" s="410"/>
      <c r="Y194" s="410"/>
    </row>
    <row r="195" spans="1:25" ht="15" customHeight="1">
      <c r="A195" s="398" t="s">
        <v>359</v>
      </c>
      <c r="B195" s="398"/>
      <c r="C195" s="398"/>
      <c r="D195" s="398"/>
      <c r="E195" s="398"/>
      <c r="F195" s="398"/>
      <c r="G195" s="398"/>
      <c r="H195" s="398"/>
      <c r="I195" s="398"/>
      <c r="J195" s="398"/>
      <c r="K195" s="398"/>
      <c r="L195" s="398"/>
      <c r="M195" s="398"/>
      <c r="N195" s="413">
        <f>+N194+N191+N180</f>
        <v>16761338611</v>
      </c>
      <c r="O195" s="414"/>
      <c r="P195" s="414"/>
      <c r="Q195" s="414"/>
      <c r="R195" s="414"/>
      <c r="S195" s="414"/>
      <c r="T195" s="413">
        <f>+T194+T191+T180</f>
        <v>25133908850</v>
      </c>
      <c r="U195" s="414"/>
      <c r="V195" s="414"/>
      <c r="W195" s="414"/>
      <c r="X195" s="414"/>
      <c r="Y195" s="414"/>
    </row>
    <row r="196" spans="1:25" ht="15" customHeight="1"/>
    <row r="197" spans="1:25" ht="15" customHeight="1">
      <c r="A197" s="242" t="s">
        <v>510</v>
      </c>
      <c r="N197" s="400" t="s">
        <v>354</v>
      </c>
      <c r="O197" s="400"/>
      <c r="P197" s="400"/>
      <c r="Q197" s="400"/>
      <c r="R197" s="400"/>
      <c r="S197" s="400"/>
      <c r="T197" s="400" t="s">
        <v>355</v>
      </c>
      <c r="U197" s="400"/>
      <c r="V197" s="400"/>
      <c r="W197" s="400"/>
      <c r="X197" s="400"/>
      <c r="Y197" s="400"/>
    </row>
    <row r="198" spans="1:25" ht="15" customHeight="1">
      <c r="A198" s="241" t="s">
        <v>379</v>
      </c>
      <c r="N198" s="410">
        <v>0</v>
      </c>
      <c r="O198" s="410"/>
      <c r="P198" s="410"/>
      <c r="Q198" s="410"/>
      <c r="R198" s="410"/>
      <c r="S198" s="410"/>
      <c r="T198" s="410">
        <v>0</v>
      </c>
      <c r="U198" s="410"/>
      <c r="V198" s="410"/>
      <c r="W198" s="410"/>
      <c r="X198" s="410"/>
      <c r="Y198" s="410"/>
    </row>
    <row r="199" spans="1:25" ht="15" customHeight="1">
      <c r="A199" s="241" t="s">
        <v>389</v>
      </c>
      <c r="N199" s="410">
        <v>0</v>
      </c>
      <c r="O199" s="410"/>
      <c r="P199" s="410"/>
      <c r="Q199" s="410"/>
      <c r="R199" s="410"/>
      <c r="S199" s="410"/>
      <c r="T199" s="410">
        <v>0</v>
      </c>
      <c r="U199" s="410"/>
      <c r="V199" s="410"/>
      <c r="W199" s="410"/>
      <c r="X199" s="410"/>
      <c r="Y199" s="410"/>
    </row>
    <row r="200" spans="1:25" ht="30" customHeight="1">
      <c r="A200" s="396" t="s">
        <v>511</v>
      </c>
      <c r="B200" s="396"/>
      <c r="C200" s="396"/>
      <c r="D200" s="396"/>
      <c r="E200" s="396"/>
      <c r="F200" s="396"/>
      <c r="G200" s="396"/>
      <c r="H200" s="396"/>
      <c r="I200" s="396"/>
      <c r="J200" s="396"/>
      <c r="K200" s="396"/>
      <c r="L200" s="396"/>
      <c r="M200" s="396"/>
      <c r="N200" s="410">
        <v>0</v>
      </c>
      <c r="O200" s="410"/>
      <c r="P200" s="410"/>
      <c r="Q200" s="410"/>
      <c r="R200" s="410"/>
      <c r="S200" s="410"/>
      <c r="T200" s="410">
        <v>0</v>
      </c>
      <c r="U200" s="410"/>
      <c r="V200" s="410"/>
      <c r="W200" s="410"/>
      <c r="X200" s="410"/>
      <c r="Y200" s="410"/>
    </row>
    <row r="201" spans="1:25" ht="15" customHeight="1">
      <c r="N201" s="412"/>
      <c r="O201" s="412"/>
      <c r="P201" s="412"/>
      <c r="Q201" s="412"/>
      <c r="R201" s="412"/>
      <c r="S201" s="412"/>
      <c r="T201" s="412"/>
      <c r="U201" s="412"/>
      <c r="V201" s="412"/>
      <c r="W201" s="412"/>
      <c r="X201" s="412"/>
      <c r="Y201" s="412"/>
    </row>
    <row r="202" spans="1:25" ht="15" customHeight="1">
      <c r="A202" s="242" t="s">
        <v>512</v>
      </c>
      <c r="N202" s="400" t="s">
        <v>354</v>
      </c>
      <c r="O202" s="400"/>
      <c r="P202" s="400"/>
      <c r="Q202" s="400"/>
      <c r="R202" s="400"/>
      <c r="S202" s="400"/>
      <c r="T202" s="400" t="s">
        <v>355</v>
      </c>
      <c r="U202" s="400"/>
      <c r="V202" s="400"/>
      <c r="W202" s="400"/>
      <c r="X202" s="400"/>
      <c r="Y202" s="400"/>
    </row>
    <row r="203" spans="1:25" ht="30" customHeight="1">
      <c r="N203" s="412" t="s">
        <v>378</v>
      </c>
      <c r="O203" s="412"/>
      <c r="P203" s="412" t="s">
        <v>513</v>
      </c>
      <c r="Q203" s="412"/>
      <c r="R203" s="412" t="s">
        <v>514</v>
      </c>
      <c r="S203" s="412"/>
      <c r="T203" s="412" t="s">
        <v>378</v>
      </c>
      <c r="U203" s="412"/>
      <c r="V203" s="412" t="s">
        <v>513</v>
      </c>
      <c r="W203" s="412"/>
      <c r="X203" s="412" t="s">
        <v>514</v>
      </c>
      <c r="Y203" s="412"/>
    </row>
    <row r="204" spans="1:25" ht="15" customHeight="1">
      <c r="A204" s="241" t="s">
        <v>515</v>
      </c>
      <c r="N204" s="410">
        <v>0</v>
      </c>
      <c r="O204" s="410"/>
      <c r="P204" s="410"/>
      <c r="Q204" s="410"/>
      <c r="R204" s="410"/>
      <c r="S204" s="410"/>
      <c r="T204" s="410">
        <v>0</v>
      </c>
      <c r="U204" s="410"/>
      <c r="V204" s="410"/>
      <c r="W204" s="410"/>
      <c r="X204" s="410"/>
      <c r="Y204" s="410"/>
    </row>
    <row r="205" spans="1:25" ht="15" customHeight="1">
      <c r="A205" s="241" t="s">
        <v>516</v>
      </c>
      <c r="N205" s="410">
        <v>0</v>
      </c>
      <c r="O205" s="410"/>
      <c r="P205" s="410"/>
      <c r="Q205" s="410"/>
      <c r="R205" s="410"/>
      <c r="S205" s="410"/>
      <c r="T205" s="410">
        <v>0</v>
      </c>
      <c r="U205" s="410"/>
      <c r="V205" s="410"/>
      <c r="W205" s="410"/>
      <c r="X205" s="410"/>
      <c r="Y205" s="410"/>
    </row>
    <row r="206" spans="1:25" ht="15" customHeight="1">
      <c r="N206" s="260"/>
      <c r="O206" s="260"/>
      <c r="P206" s="260"/>
      <c r="Q206" s="260"/>
      <c r="R206" s="260"/>
      <c r="S206" s="260"/>
      <c r="T206" s="260"/>
      <c r="U206" s="260"/>
      <c r="V206" s="260"/>
      <c r="W206" s="260"/>
      <c r="X206" s="260"/>
      <c r="Y206" s="260"/>
    </row>
    <row r="207" spans="1:25" ht="15" customHeight="1">
      <c r="A207" s="242" t="s">
        <v>517</v>
      </c>
      <c r="N207" s="260"/>
      <c r="O207" s="260"/>
      <c r="P207" s="260"/>
      <c r="Q207" s="260"/>
      <c r="R207" s="260"/>
      <c r="S207" s="260"/>
      <c r="T207" s="260"/>
      <c r="U207" s="260"/>
      <c r="V207" s="260"/>
      <c r="W207" s="260"/>
      <c r="X207" s="260"/>
      <c r="Y207" s="260"/>
    </row>
    <row r="208" spans="1:25" ht="15" customHeight="1">
      <c r="N208" s="260"/>
      <c r="O208" s="260"/>
      <c r="P208" s="260"/>
      <c r="Q208" s="260"/>
      <c r="R208" s="260"/>
      <c r="S208" s="260"/>
      <c r="T208" s="260"/>
      <c r="U208" s="260"/>
      <c r="V208" s="260"/>
      <c r="W208" s="260"/>
      <c r="X208" s="260"/>
      <c r="Y208" s="260"/>
    </row>
    <row r="209" spans="1:256" ht="15" customHeight="1">
      <c r="A209" s="242" t="s">
        <v>518</v>
      </c>
      <c r="N209" s="400" t="s">
        <v>354</v>
      </c>
      <c r="O209" s="400"/>
      <c r="P209" s="400"/>
      <c r="Q209" s="400"/>
      <c r="R209" s="400"/>
      <c r="S209" s="400"/>
      <c r="T209" s="400" t="s">
        <v>355</v>
      </c>
      <c r="U209" s="400"/>
      <c r="V209" s="400"/>
      <c r="W209" s="400"/>
      <c r="X209" s="400"/>
      <c r="Y209" s="400"/>
    </row>
    <row r="210" spans="1:256" ht="15" customHeight="1">
      <c r="A210" s="241" t="s">
        <v>379</v>
      </c>
      <c r="N210" s="410">
        <v>0</v>
      </c>
      <c r="O210" s="410"/>
      <c r="P210" s="410"/>
      <c r="Q210" s="410"/>
      <c r="R210" s="410"/>
      <c r="S210" s="410"/>
      <c r="T210" s="410">
        <v>0</v>
      </c>
      <c r="U210" s="410"/>
      <c r="V210" s="410"/>
      <c r="W210" s="410"/>
      <c r="X210" s="410"/>
      <c r="Y210" s="410"/>
    </row>
    <row r="211" spans="1:256" ht="15" customHeight="1">
      <c r="A211" s="241" t="s">
        <v>389</v>
      </c>
      <c r="N211" s="410">
        <v>0</v>
      </c>
      <c r="O211" s="410"/>
      <c r="P211" s="410"/>
      <c r="Q211" s="410"/>
      <c r="R211" s="410"/>
      <c r="S211" s="410"/>
      <c r="T211" s="410">
        <v>0</v>
      </c>
      <c r="U211" s="410"/>
      <c r="V211" s="410"/>
      <c r="W211" s="410"/>
      <c r="X211" s="410"/>
      <c r="Y211" s="410"/>
    </row>
    <row r="212" spans="1:256" ht="15" customHeight="1"/>
    <row r="213" spans="1:256" ht="15" customHeight="1">
      <c r="A213" s="242" t="s">
        <v>519</v>
      </c>
    </row>
    <row r="214" spans="1:256" ht="15" customHeight="1">
      <c r="N214" s="400" t="s">
        <v>354</v>
      </c>
      <c r="O214" s="400"/>
      <c r="P214" s="400"/>
      <c r="Q214" s="400"/>
      <c r="R214" s="400"/>
      <c r="S214" s="400"/>
      <c r="T214" s="400" t="s">
        <v>355</v>
      </c>
      <c r="U214" s="400"/>
      <c r="V214" s="400"/>
      <c r="W214" s="400"/>
      <c r="X214" s="400"/>
      <c r="Y214" s="400"/>
    </row>
    <row r="215" spans="1:256" ht="15" customHeight="1">
      <c r="A215" s="241" t="s">
        <v>520</v>
      </c>
      <c r="N215" s="410">
        <v>0</v>
      </c>
      <c r="O215" s="410"/>
      <c r="P215" s="410"/>
      <c r="Q215" s="410"/>
      <c r="R215" s="410"/>
      <c r="S215" s="410"/>
      <c r="T215" s="410">
        <v>0</v>
      </c>
      <c r="U215" s="410"/>
      <c r="V215" s="410"/>
      <c r="W215" s="410"/>
      <c r="X215" s="410"/>
      <c r="Y215" s="410"/>
    </row>
    <row r="216" spans="1:256" ht="30" customHeight="1">
      <c r="A216" s="401" t="s">
        <v>521</v>
      </c>
      <c r="B216" s="401"/>
      <c r="C216" s="401"/>
      <c r="D216" s="401"/>
      <c r="E216" s="401"/>
      <c r="F216" s="401"/>
      <c r="G216" s="401"/>
      <c r="H216" s="401"/>
      <c r="I216" s="401"/>
      <c r="J216" s="401"/>
      <c r="K216" s="401"/>
      <c r="L216" s="401"/>
      <c r="M216" s="401"/>
      <c r="N216" s="410"/>
      <c r="O216" s="410"/>
      <c r="P216" s="410"/>
      <c r="Q216" s="410"/>
      <c r="R216" s="410"/>
      <c r="S216" s="410"/>
      <c r="T216" s="410"/>
      <c r="U216" s="410"/>
      <c r="V216" s="410"/>
      <c r="W216" s="410"/>
      <c r="X216" s="410"/>
      <c r="Y216" s="260"/>
    </row>
    <row r="217" spans="1:256" ht="30" customHeight="1">
      <c r="A217" s="401" t="s">
        <v>522</v>
      </c>
      <c r="B217" s="401"/>
      <c r="C217" s="401"/>
      <c r="D217" s="401"/>
      <c r="E217" s="401"/>
      <c r="F217" s="401"/>
      <c r="G217" s="401"/>
      <c r="H217" s="401"/>
      <c r="I217" s="401"/>
      <c r="J217" s="401"/>
      <c r="K217" s="401"/>
      <c r="L217" s="401"/>
      <c r="M217" s="401"/>
      <c r="N217" s="410"/>
      <c r="O217" s="410"/>
      <c r="P217" s="410"/>
      <c r="Q217" s="410"/>
      <c r="R217" s="410"/>
      <c r="S217" s="410"/>
      <c r="T217" s="410"/>
      <c r="U217" s="410"/>
      <c r="V217" s="410"/>
      <c r="W217" s="410"/>
      <c r="X217" s="410"/>
      <c r="Y217" s="260"/>
    </row>
    <row r="218" spans="1:256" ht="30" customHeight="1">
      <c r="A218" s="401" t="s">
        <v>523</v>
      </c>
      <c r="B218" s="401"/>
      <c r="C218" s="401"/>
      <c r="D218" s="401"/>
      <c r="E218" s="401"/>
      <c r="F218" s="401"/>
      <c r="G218" s="401"/>
      <c r="H218" s="401"/>
      <c r="I218" s="401"/>
      <c r="J218" s="401"/>
      <c r="K218" s="401"/>
      <c r="L218" s="401"/>
      <c r="M218" s="401"/>
      <c r="N218" s="410"/>
      <c r="O218" s="410"/>
      <c r="P218" s="410"/>
      <c r="Q218" s="410"/>
      <c r="R218" s="410"/>
      <c r="S218" s="410"/>
      <c r="T218" s="410"/>
      <c r="U218" s="410"/>
      <c r="V218" s="410"/>
      <c r="W218" s="410"/>
      <c r="X218" s="410"/>
      <c r="Y218" s="260"/>
    </row>
    <row r="219" spans="1:256" ht="30" customHeight="1">
      <c r="A219" s="401" t="s">
        <v>524</v>
      </c>
      <c r="B219" s="401"/>
      <c r="C219" s="401"/>
      <c r="D219" s="401"/>
      <c r="E219" s="401"/>
      <c r="F219" s="401"/>
      <c r="G219" s="401"/>
      <c r="H219" s="401"/>
      <c r="I219" s="401"/>
      <c r="J219" s="401"/>
      <c r="K219" s="401"/>
      <c r="L219" s="401"/>
      <c r="M219" s="401"/>
      <c r="N219" s="410"/>
      <c r="O219" s="410"/>
      <c r="P219" s="410"/>
      <c r="Q219" s="410"/>
      <c r="R219" s="410"/>
      <c r="S219" s="410"/>
      <c r="T219" s="410"/>
      <c r="U219" s="410"/>
      <c r="V219" s="410"/>
      <c r="W219" s="410"/>
      <c r="X219" s="410"/>
      <c r="Y219" s="260"/>
    </row>
    <row r="220" spans="1:256" ht="15" customHeight="1">
      <c r="A220" s="401" t="s">
        <v>525</v>
      </c>
      <c r="B220" s="401"/>
      <c r="C220" s="401"/>
      <c r="D220" s="401"/>
      <c r="E220" s="401"/>
      <c r="F220" s="401"/>
      <c r="G220" s="401"/>
      <c r="H220" s="401"/>
      <c r="I220" s="401"/>
      <c r="J220" s="401"/>
      <c r="K220" s="401"/>
      <c r="L220" s="401"/>
      <c r="M220" s="401"/>
      <c r="N220" s="410"/>
      <c r="O220" s="410"/>
      <c r="P220" s="410"/>
      <c r="Q220" s="410"/>
      <c r="R220" s="410"/>
      <c r="S220" s="410"/>
      <c r="T220" s="410"/>
      <c r="U220" s="410"/>
      <c r="V220" s="410"/>
      <c r="W220" s="410"/>
      <c r="X220" s="410"/>
      <c r="Y220" s="260"/>
    </row>
    <row r="221" spans="1:256" ht="15" customHeight="1">
      <c r="A221" s="401" t="s">
        <v>526</v>
      </c>
      <c r="B221" s="401"/>
      <c r="C221" s="401"/>
      <c r="D221" s="401"/>
      <c r="E221" s="401"/>
      <c r="F221" s="401"/>
      <c r="G221" s="401"/>
      <c r="H221" s="401"/>
      <c r="I221" s="401"/>
      <c r="J221" s="401"/>
      <c r="K221" s="401"/>
      <c r="L221" s="401"/>
      <c r="M221" s="401"/>
      <c r="N221" s="410"/>
      <c r="O221" s="410"/>
      <c r="P221" s="410"/>
      <c r="Q221" s="410"/>
      <c r="R221" s="410"/>
      <c r="S221" s="410"/>
      <c r="T221" s="410"/>
      <c r="U221" s="410"/>
      <c r="V221" s="410"/>
      <c r="W221" s="410"/>
      <c r="X221" s="410"/>
      <c r="Y221" s="260"/>
    </row>
    <row r="222" spans="1:256" ht="15" customHeight="1">
      <c r="A222" s="401" t="s">
        <v>527</v>
      </c>
      <c r="B222" s="401"/>
      <c r="C222" s="401"/>
      <c r="D222" s="401"/>
      <c r="E222" s="401"/>
      <c r="F222" s="401"/>
      <c r="G222" s="401"/>
      <c r="H222" s="401"/>
      <c r="I222" s="401"/>
      <c r="J222" s="401"/>
      <c r="K222" s="401"/>
      <c r="L222" s="401"/>
      <c r="M222" s="401"/>
      <c r="N222" s="410">
        <v>0</v>
      </c>
      <c r="O222" s="410"/>
      <c r="P222" s="410"/>
      <c r="Q222" s="410"/>
      <c r="R222" s="410"/>
      <c r="S222" s="410"/>
      <c r="T222" s="410">
        <v>0</v>
      </c>
      <c r="U222" s="410"/>
      <c r="V222" s="410"/>
      <c r="W222" s="410"/>
      <c r="X222" s="410"/>
      <c r="Y222" s="410"/>
    </row>
    <row r="223" spans="1:256" ht="30" customHeight="1">
      <c r="A223" s="401" t="s">
        <v>528</v>
      </c>
      <c r="B223" s="401"/>
      <c r="C223" s="401"/>
      <c r="D223" s="401"/>
      <c r="E223" s="401"/>
      <c r="F223" s="401"/>
      <c r="G223" s="401"/>
      <c r="H223" s="401"/>
      <c r="I223" s="401"/>
      <c r="J223" s="401"/>
      <c r="K223" s="401"/>
      <c r="L223" s="401"/>
      <c r="M223" s="401"/>
      <c r="N223" s="410"/>
      <c r="O223" s="410"/>
      <c r="P223" s="410"/>
      <c r="Q223" s="410"/>
      <c r="R223" s="410"/>
      <c r="S223" s="410"/>
      <c r="T223" s="410"/>
      <c r="U223" s="410"/>
      <c r="V223" s="410"/>
      <c r="W223" s="410"/>
      <c r="X223" s="410"/>
      <c r="Y223" s="260"/>
    </row>
    <row r="224" spans="1:256" ht="30" customHeight="1">
      <c r="A224" s="401" t="s">
        <v>529</v>
      </c>
      <c r="B224" s="401"/>
      <c r="C224" s="401"/>
      <c r="D224" s="401"/>
      <c r="E224" s="401"/>
      <c r="F224" s="401"/>
      <c r="G224" s="401"/>
      <c r="H224" s="401"/>
      <c r="I224" s="401"/>
      <c r="J224" s="401"/>
      <c r="K224" s="401"/>
      <c r="L224" s="401"/>
      <c r="M224" s="401"/>
      <c r="N224" s="410"/>
      <c r="O224" s="410"/>
      <c r="P224" s="410"/>
      <c r="Q224" s="410"/>
      <c r="R224" s="410"/>
      <c r="S224" s="410"/>
      <c r="T224" s="410"/>
      <c r="U224" s="410"/>
      <c r="V224" s="410"/>
      <c r="W224" s="410"/>
      <c r="X224" s="410"/>
      <c r="Y224" s="243"/>
      <c r="Z224" s="243"/>
      <c r="AA224" s="411"/>
      <c r="AB224" s="411"/>
      <c r="AC224" s="411"/>
      <c r="AD224" s="411"/>
      <c r="AE224" s="411"/>
      <c r="AF224" s="411"/>
      <c r="AG224" s="411"/>
      <c r="AH224" s="411"/>
      <c r="AI224" s="411"/>
      <c r="AJ224" s="411"/>
      <c r="AK224" s="411"/>
      <c r="AL224" s="411"/>
      <c r="AM224" s="411"/>
      <c r="AN224" s="411"/>
      <c r="AO224" s="411"/>
      <c r="AP224" s="411"/>
      <c r="AQ224" s="411"/>
      <c r="AR224" s="411"/>
      <c r="AS224" s="411"/>
      <c r="AT224" s="411"/>
      <c r="AU224" s="411"/>
      <c r="AV224" s="411"/>
      <c r="AW224" s="411"/>
      <c r="AX224" s="411"/>
      <c r="AY224" s="411"/>
      <c r="AZ224" s="411"/>
      <c r="BA224" s="411"/>
      <c r="BB224" s="411"/>
      <c r="BC224" s="411"/>
      <c r="BD224" s="411"/>
      <c r="BE224" s="411"/>
      <c r="BF224" s="411"/>
      <c r="BG224" s="411"/>
      <c r="BH224" s="411"/>
      <c r="BI224" s="411"/>
      <c r="BJ224" s="411"/>
      <c r="BK224" s="411"/>
      <c r="BL224" s="411"/>
      <c r="BM224" s="411"/>
      <c r="BN224" s="411"/>
      <c r="BO224" s="411"/>
      <c r="BP224" s="411"/>
      <c r="BQ224" s="411"/>
      <c r="BR224" s="411"/>
      <c r="BS224" s="411"/>
      <c r="BT224" s="411"/>
      <c r="BU224" s="411"/>
      <c r="BV224" s="411"/>
      <c r="BW224" s="411"/>
      <c r="BX224" s="411"/>
      <c r="BY224" s="411"/>
      <c r="BZ224" s="411"/>
      <c r="CA224" s="411"/>
      <c r="CB224" s="411"/>
      <c r="CC224" s="411"/>
      <c r="CD224" s="411"/>
      <c r="CE224" s="411"/>
      <c r="CF224" s="411"/>
      <c r="CG224" s="411"/>
      <c r="CH224" s="411"/>
      <c r="CI224" s="411"/>
      <c r="CJ224" s="411"/>
      <c r="CK224" s="411"/>
      <c r="CL224" s="411"/>
      <c r="CM224" s="411"/>
      <c r="CN224" s="411"/>
      <c r="CO224" s="411"/>
      <c r="CP224" s="411"/>
      <c r="CQ224" s="411"/>
      <c r="CR224" s="411"/>
      <c r="CS224" s="411"/>
      <c r="CT224" s="411"/>
      <c r="CU224" s="411"/>
      <c r="CV224" s="411"/>
      <c r="CW224" s="411"/>
      <c r="CX224" s="411"/>
      <c r="CY224" s="411"/>
      <c r="CZ224" s="411"/>
      <c r="DA224" s="411"/>
      <c r="DB224" s="411"/>
      <c r="DC224" s="411"/>
      <c r="DD224" s="411"/>
      <c r="DE224" s="411"/>
      <c r="DF224" s="411"/>
      <c r="DG224" s="411"/>
      <c r="DH224" s="411"/>
      <c r="DI224" s="411"/>
      <c r="DJ224" s="411"/>
      <c r="DK224" s="411"/>
      <c r="DL224" s="411"/>
      <c r="DM224" s="411"/>
      <c r="DN224" s="411"/>
      <c r="DO224" s="411"/>
      <c r="DP224" s="411"/>
      <c r="DQ224" s="411"/>
      <c r="DR224" s="411"/>
      <c r="DS224" s="411"/>
      <c r="DT224" s="411"/>
      <c r="DU224" s="411"/>
      <c r="DV224" s="411"/>
      <c r="DW224" s="411"/>
      <c r="DX224" s="411"/>
      <c r="DY224" s="411"/>
      <c r="DZ224" s="411"/>
      <c r="EA224" s="411"/>
      <c r="EB224" s="411"/>
      <c r="EC224" s="411"/>
      <c r="ED224" s="411"/>
      <c r="EE224" s="411"/>
      <c r="EF224" s="411"/>
      <c r="EG224" s="411"/>
      <c r="EH224" s="411"/>
      <c r="EI224" s="411"/>
      <c r="EJ224" s="411"/>
      <c r="EK224" s="411"/>
      <c r="EL224" s="411"/>
      <c r="EM224" s="411"/>
      <c r="EN224" s="411"/>
      <c r="EO224" s="411"/>
      <c r="EP224" s="411"/>
      <c r="EQ224" s="411"/>
      <c r="ER224" s="411"/>
      <c r="ES224" s="411"/>
      <c r="ET224" s="411"/>
      <c r="EU224" s="411"/>
      <c r="EV224" s="411"/>
      <c r="EW224" s="411"/>
      <c r="EX224" s="411"/>
      <c r="EY224" s="411"/>
      <c r="EZ224" s="411"/>
      <c r="FA224" s="411"/>
      <c r="FB224" s="411"/>
      <c r="FC224" s="411"/>
      <c r="FD224" s="411"/>
      <c r="FE224" s="411"/>
      <c r="FF224" s="411"/>
      <c r="FG224" s="411"/>
      <c r="FH224" s="411"/>
      <c r="FI224" s="411"/>
      <c r="FJ224" s="411"/>
      <c r="FK224" s="411"/>
      <c r="FL224" s="411"/>
      <c r="FM224" s="411"/>
      <c r="FN224" s="411"/>
      <c r="FO224" s="411"/>
      <c r="FP224" s="411"/>
      <c r="FQ224" s="411"/>
      <c r="FR224" s="411"/>
      <c r="FS224" s="411"/>
      <c r="FT224" s="411"/>
      <c r="FU224" s="411"/>
      <c r="FV224" s="411"/>
      <c r="FW224" s="411"/>
      <c r="FX224" s="411"/>
      <c r="FY224" s="411"/>
      <c r="FZ224" s="411"/>
      <c r="GA224" s="411"/>
      <c r="GB224" s="411"/>
      <c r="GC224" s="411"/>
      <c r="GD224" s="411"/>
      <c r="GE224" s="411"/>
      <c r="GF224" s="411"/>
      <c r="GG224" s="411"/>
      <c r="GH224" s="411"/>
      <c r="GI224" s="411"/>
      <c r="GJ224" s="411"/>
      <c r="GK224" s="411"/>
      <c r="GL224" s="411"/>
      <c r="GM224" s="411"/>
      <c r="GN224" s="411"/>
      <c r="GO224" s="411"/>
      <c r="GP224" s="411"/>
      <c r="GQ224" s="411"/>
      <c r="GR224" s="411"/>
      <c r="GS224" s="411"/>
      <c r="GT224" s="411"/>
      <c r="GU224" s="411"/>
      <c r="GV224" s="411"/>
      <c r="GW224" s="411"/>
      <c r="GX224" s="411"/>
      <c r="GY224" s="411"/>
      <c r="GZ224" s="411"/>
      <c r="HA224" s="411"/>
      <c r="HB224" s="411"/>
      <c r="HC224" s="411"/>
      <c r="HD224" s="411"/>
      <c r="HE224" s="411"/>
      <c r="HF224" s="411"/>
      <c r="HG224" s="411"/>
      <c r="HH224" s="411"/>
      <c r="HI224" s="411"/>
      <c r="HJ224" s="411"/>
      <c r="HK224" s="411"/>
      <c r="HL224" s="411"/>
      <c r="HM224" s="411"/>
      <c r="HN224" s="411"/>
      <c r="HO224" s="411"/>
      <c r="HP224" s="411"/>
      <c r="HQ224" s="411"/>
      <c r="HR224" s="411"/>
      <c r="HS224" s="411"/>
      <c r="HT224" s="411"/>
      <c r="HU224" s="411"/>
      <c r="HV224" s="411"/>
      <c r="HW224" s="411"/>
      <c r="HX224" s="411"/>
      <c r="HY224" s="411"/>
      <c r="HZ224" s="411"/>
      <c r="IA224" s="411"/>
      <c r="IB224" s="411"/>
      <c r="IC224" s="411"/>
      <c r="ID224" s="411"/>
      <c r="IE224" s="411"/>
      <c r="IF224" s="411"/>
      <c r="IG224" s="411"/>
      <c r="IH224" s="411"/>
      <c r="II224" s="411"/>
      <c r="IJ224" s="411"/>
      <c r="IK224" s="411"/>
      <c r="IL224" s="411"/>
      <c r="IM224" s="411"/>
      <c r="IN224" s="411"/>
      <c r="IO224" s="411"/>
      <c r="IP224" s="411"/>
      <c r="IQ224" s="411"/>
      <c r="IR224" s="411"/>
      <c r="IS224" s="411"/>
      <c r="IT224" s="411"/>
      <c r="IU224" s="411"/>
      <c r="IV224" s="411"/>
    </row>
    <row r="225" spans="1:25" ht="15" customHeight="1">
      <c r="A225" s="401" t="s">
        <v>530</v>
      </c>
      <c r="B225" s="401"/>
      <c r="C225" s="401"/>
      <c r="D225" s="401"/>
      <c r="E225" s="401"/>
      <c r="F225" s="401"/>
      <c r="G225" s="401"/>
      <c r="H225" s="401"/>
      <c r="I225" s="401"/>
      <c r="J225" s="401"/>
      <c r="K225" s="401"/>
      <c r="L225" s="401"/>
      <c r="M225" s="401"/>
      <c r="N225" s="410"/>
      <c r="O225" s="410"/>
      <c r="P225" s="410"/>
      <c r="Q225" s="410"/>
      <c r="R225" s="410"/>
      <c r="S225" s="410"/>
      <c r="T225" s="410"/>
      <c r="U225" s="410"/>
      <c r="V225" s="410"/>
      <c r="W225" s="410"/>
      <c r="X225" s="410"/>
      <c r="Y225" s="260"/>
    </row>
    <row r="226" spans="1:25" ht="11.25" customHeight="1"/>
    <row r="227" spans="1:25" ht="18.75" customHeight="1">
      <c r="A227" s="241" t="s">
        <v>531</v>
      </c>
      <c r="N227" s="400" t="s">
        <v>354</v>
      </c>
      <c r="O227" s="400"/>
      <c r="P227" s="400"/>
      <c r="Q227" s="400"/>
      <c r="R227" s="400"/>
      <c r="S227" s="400"/>
      <c r="T227" s="400" t="s">
        <v>355</v>
      </c>
      <c r="U227" s="400"/>
      <c r="V227" s="400"/>
      <c r="W227" s="400"/>
      <c r="X227" s="400"/>
      <c r="Y227" s="400"/>
    </row>
    <row r="228" spans="1:25" ht="18.75" customHeight="1">
      <c r="A228" s="241" t="s">
        <v>532</v>
      </c>
      <c r="N228" s="410">
        <v>12998694</v>
      </c>
      <c r="O228" s="410"/>
      <c r="P228" s="410"/>
      <c r="Q228" s="410"/>
      <c r="R228" s="410"/>
      <c r="S228" s="410"/>
      <c r="T228" s="410">
        <v>12998694</v>
      </c>
      <c r="U228" s="410"/>
      <c r="V228" s="410"/>
      <c r="W228" s="410"/>
      <c r="X228" s="410"/>
      <c r="Y228" s="410"/>
    </row>
    <row r="229" spans="1:25" ht="18.75" customHeight="1">
      <c r="A229" s="241" t="s">
        <v>533</v>
      </c>
      <c r="N229" s="410">
        <f>+N228</f>
        <v>12998694</v>
      </c>
      <c r="O229" s="410"/>
      <c r="P229" s="410"/>
      <c r="Q229" s="410"/>
      <c r="R229" s="410"/>
      <c r="S229" s="410"/>
      <c r="T229" s="410">
        <f>+T228</f>
        <v>12998694</v>
      </c>
      <c r="U229" s="410"/>
      <c r="V229" s="410"/>
      <c r="W229" s="410"/>
      <c r="X229" s="410"/>
      <c r="Y229" s="410"/>
    </row>
    <row r="230" spans="1:25" ht="18.75" customHeight="1">
      <c r="A230" s="241" t="s">
        <v>534</v>
      </c>
      <c r="N230" s="410">
        <f>+N229</f>
        <v>12998694</v>
      </c>
      <c r="O230" s="410"/>
      <c r="P230" s="410"/>
      <c r="Q230" s="410"/>
      <c r="R230" s="410"/>
      <c r="S230" s="410"/>
      <c r="T230" s="410">
        <f>+T229</f>
        <v>12998694</v>
      </c>
      <c r="U230" s="410"/>
      <c r="V230" s="410"/>
      <c r="W230" s="410"/>
      <c r="X230" s="410"/>
      <c r="Y230" s="410"/>
    </row>
    <row r="231" spans="1:25" ht="18.75" customHeight="1">
      <c r="A231" s="241" t="s">
        <v>535</v>
      </c>
      <c r="N231" s="410">
        <v>0</v>
      </c>
      <c r="O231" s="410"/>
      <c r="P231" s="410"/>
      <c r="Q231" s="410"/>
      <c r="R231" s="410"/>
      <c r="S231" s="410"/>
      <c r="T231" s="410">
        <v>0</v>
      </c>
      <c r="U231" s="410"/>
      <c r="V231" s="410"/>
      <c r="W231" s="410"/>
      <c r="X231" s="410"/>
      <c r="Y231" s="410"/>
    </row>
    <row r="232" spans="1:25" ht="18.75" customHeight="1">
      <c r="A232" s="241" t="s">
        <v>536</v>
      </c>
      <c r="N232" s="410">
        <v>0</v>
      </c>
      <c r="O232" s="410"/>
      <c r="P232" s="410"/>
      <c r="Q232" s="410"/>
      <c r="R232" s="410"/>
      <c r="S232" s="410"/>
      <c r="T232" s="410">
        <v>0</v>
      </c>
      <c r="U232" s="410"/>
      <c r="V232" s="410"/>
      <c r="W232" s="410"/>
      <c r="X232" s="410"/>
      <c r="Y232" s="410"/>
    </row>
    <row r="233" spans="1:25" ht="18.75" customHeight="1">
      <c r="A233" s="241" t="s">
        <v>537</v>
      </c>
      <c r="N233" s="410">
        <v>0</v>
      </c>
      <c r="O233" s="410"/>
      <c r="P233" s="410"/>
      <c r="Q233" s="410"/>
      <c r="R233" s="410"/>
      <c r="S233" s="410"/>
      <c r="T233" s="410">
        <v>0</v>
      </c>
      <c r="U233" s="410"/>
      <c r="V233" s="410"/>
      <c r="W233" s="410"/>
      <c r="X233" s="410"/>
      <c r="Y233" s="410"/>
    </row>
    <row r="234" spans="1:25" ht="18.75" customHeight="1">
      <c r="A234" s="241" t="s">
        <v>535</v>
      </c>
      <c r="N234" s="410">
        <v>0</v>
      </c>
      <c r="O234" s="410"/>
      <c r="P234" s="410"/>
      <c r="Q234" s="410"/>
      <c r="R234" s="410"/>
      <c r="S234" s="410"/>
      <c r="T234" s="410">
        <v>0</v>
      </c>
      <c r="U234" s="410"/>
      <c r="V234" s="410"/>
      <c r="W234" s="410"/>
      <c r="X234" s="410"/>
      <c r="Y234" s="410"/>
    </row>
    <row r="235" spans="1:25" ht="18.75" customHeight="1">
      <c r="A235" s="241" t="s">
        <v>538</v>
      </c>
      <c r="N235" s="410">
        <f>+N230</f>
        <v>12998694</v>
      </c>
      <c r="O235" s="410"/>
      <c r="P235" s="410"/>
      <c r="Q235" s="410"/>
      <c r="R235" s="410"/>
      <c r="S235" s="410"/>
      <c r="T235" s="410">
        <f>+T230</f>
        <v>12998694</v>
      </c>
      <c r="U235" s="410"/>
      <c r="V235" s="410"/>
      <c r="W235" s="410"/>
      <c r="X235" s="410"/>
      <c r="Y235" s="410"/>
    </row>
    <row r="236" spans="1:25" ht="18.75" customHeight="1">
      <c r="A236" s="241" t="s">
        <v>537</v>
      </c>
      <c r="N236" s="410">
        <f>+N235</f>
        <v>12998694</v>
      </c>
      <c r="O236" s="410"/>
      <c r="P236" s="410"/>
      <c r="Q236" s="410"/>
      <c r="R236" s="410"/>
      <c r="S236" s="410"/>
      <c r="T236" s="410">
        <f>+T235</f>
        <v>12998694</v>
      </c>
      <c r="U236" s="410"/>
      <c r="V236" s="410"/>
      <c r="W236" s="410"/>
      <c r="X236" s="410"/>
      <c r="Y236" s="410"/>
    </row>
    <row r="237" spans="1:25" ht="18.75" customHeight="1">
      <c r="A237" s="241" t="s">
        <v>535</v>
      </c>
      <c r="N237" s="410">
        <v>0</v>
      </c>
      <c r="O237" s="410"/>
      <c r="P237" s="410"/>
      <c r="Q237" s="410"/>
      <c r="R237" s="410"/>
      <c r="S237" s="410"/>
      <c r="T237" s="410">
        <v>0</v>
      </c>
      <c r="U237" s="410"/>
      <c r="V237" s="410"/>
      <c r="W237" s="410"/>
      <c r="X237" s="410"/>
      <c r="Y237" s="410"/>
    </row>
    <row r="238" spans="1:25" ht="18.75" customHeight="1">
      <c r="A238" s="245" t="s">
        <v>539</v>
      </c>
      <c r="N238" s="403">
        <v>10000</v>
      </c>
      <c r="O238" s="403"/>
      <c r="P238" s="403"/>
      <c r="Q238" s="403"/>
      <c r="R238" s="403"/>
      <c r="S238" s="403"/>
      <c r="T238" s="403">
        <v>10000</v>
      </c>
      <c r="U238" s="403"/>
      <c r="V238" s="403"/>
      <c r="W238" s="403"/>
      <c r="X238" s="403"/>
      <c r="Y238" s="403"/>
    </row>
    <row r="239" spans="1:25" ht="18.75" customHeight="1">
      <c r="A239" s="241" t="s">
        <v>540</v>
      </c>
    </row>
    <row r="240" spans="1:25" ht="18.75" customHeight="1">
      <c r="A240" s="241" t="s">
        <v>541</v>
      </c>
      <c r="N240" s="410">
        <v>0</v>
      </c>
      <c r="O240" s="410"/>
      <c r="P240" s="410"/>
      <c r="Q240" s="410"/>
      <c r="R240" s="410"/>
      <c r="S240" s="410"/>
      <c r="T240" s="410">
        <v>0</v>
      </c>
      <c r="U240" s="410"/>
      <c r="V240" s="410"/>
      <c r="W240" s="410"/>
      <c r="X240" s="410"/>
      <c r="Y240" s="410"/>
    </row>
    <row r="241" spans="1:25" ht="18.75" customHeight="1">
      <c r="A241" s="241" t="s">
        <v>542</v>
      </c>
      <c r="N241" s="410">
        <v>0</v>
      </c>
      <c r="O241" s="410"/>
      <c r="P241" s="410"/>
      <c r="Q241" s="410"/>
      <c r="R241" s="410"/>
      <c r="S241" s="410"/>
      <c r="T241" s="410">
        <v>0</v>
      </c>
      <c r="U241" s="410"/>
      <c r="V241" s="410"/>
      <c r="W241" s="410"/>
      <c r="X241" s="410"/>
      <c r="Y241" s="410"/>
    </row>
    <row r="242" spans="1:25" ht="18.75" customHeight="1">
      <c r="A242" s="241" t="s">
        <v>543</v>
      </c>
      <c r="N242" s="410">
        <v>0</v>
      </c>
      <c r="O242" s="410"/>
      <c r="P242" s="410"/>
      <c r="Q242" s="410"/>
      <c r="R242" s="410"/>
      <c r="S242" s="410"/>
      <c r="T242" s="410">
        <v>0</v>
      </c>
      <c r="U242" s="410"/>
      <c r="V242" s="410"/>
      <c r="W242" s="410"/>
      <c r="X242" s="410"/>
      <c r="Y242" s="410"/>
    </row>
    <row r="243" spans="1:25" ht="18.75" customHeight="1">
      <c r="A243" s="241" t="s">
        <v>544</v>
      </c>
      <c r="N243" s="410">
        <v>0</v>
      </c>
      <c r="O243" s="410"/>
      <c r="P243" s="410"/>
      <c r="Q243" s="410"/>
      <c r="R243" s="410"/>
      <c r="S243" s="410"/>
      <c r="T243" s="410">
        <v>0</v>
      </c>
      <c r="U243" s="410"/>
      <c r="V243" s="410"/>
      <c r="W243" s="410"/>
      <c r="X243" s="410"/>
      <c r="Y243" s="410"/>
    </row>
    <row r="244" spans="1:25" ht="18.75" customHeight="1">
      <c r="A244" s="241" t="s">
        <v>545</v>
      </c>
      <c r="N244" s="400" t="s">
        <v>354</v>
      </c>
      <c r="O244" s="400"/>
      <c r="P244" s="400"/>
      <c r="Q244" s="400"/>
      <c r="R244" s="400"/>
      <c r="S244" s="400"/>
      <c r="T244" s="400" t="s">
        <v>355</v>
      </c>
      <c r="U244" s="400"/>
      <c r="V244" s="400"/>
      <c r="W244" s="400"/>
      <c r="X244" s="400"/>
      <c r="Y244" s="400"/>
    </row>
    <row r="245" spans="1:25" ht="18.75" customHeight="1">
      <c r="A245" s="243" t="s">
        <v>546</v>
      </c>
      <c r="N245" s="410">
        <v>40329619631</v>
      </c>
      <c r="O245" s="410"/>
      <c r="P245" s="410"/>
      <c r="Q245" s="410"/>
      <c r="R245" s="410"/>
      <c r="S245" s="410"/>
      <c r="T245" s="410">
        <v>47833033085</v>
      </c>
      <c r="U245" s="410"/>
      <c r="V245" s="410"/>
      <c r="W245" s="410"/>
      <c r="X245" s="410"/>
      <c r="Y245" s="410"/>
    </row>
    <row r="246" spans="1:25" ht="18.75" customHeight="1">
      <c r="A246" s="243" t="s">
        <v>547</v>
      </c>
      <c r="N246" s="410">
        <v>0</v>
      </c>
      <c r="O246" s="410"/>
      <c r="P246" s="410"/>
      <c r="Q246" s="410"/>
      <c r="R246" s="410"/>
      <c r="S246" s="410"/>
      <c r="T246" s="410">
        <v>0</v>
      </c>
      <c r="U246" s="410"/>
      <c r="V246" s="410"/>
      <c r="W246" s="410"/>
      <c r="X246" s="410"/>
      <c r="Y246" s="410"/>
    </row>
    <row r="247" spans="1:25" ht="18.75" customHeight="1">
      <c r="A247" s="243" t="s">
        <v>548</v>
      </c>
      <c r="N247" s="410">
        <v>0</v>
      </c>
      <c r="O247" s="410"/>
      <c r="P247" s="410"/>
      <c r="Q247" s="410"/>
      <c r="R247" s="410"/>
      <c r="S247" s="410"/>
      <c r="T247" s="410">
        <v>0</v>
      </c>
      <c r="U247" s="410"/>
      <c r="V247" s="410"/>
      <c r="W247" s="410"/>
      <c r="X247" s="410"/>
      <c r="Y247" s="410"/>
    </row>
    <row r="248" spans="1:25" ht="30" customHeight="1">
      <c r="A248" s="396" t="s">
        <v>549</v>
      </c>
      <c r="B248" s="396"/>
      <c r="C248" s="396"/>
      <c r="D248" s="396"/>
      <c r="E248" s="396"/>
      <c r="F248" s="396"/>
      <c r="G248" s="396"/>
      <c r="H248" s="396"/>
      <c r="I248" s="396"/>
      <c r="J248" s="396"/>
      <c r="K248" s="396"/>
      <c r="L248" s="396"/>
      <c r="M248" s="396"/>
      <c r="N248" s="396"/>
      <c r="O248" s="396"/>
      <c r="P248" s="396"/>
      <c r="Q248" s="396"/>
      <c r="R248" s="396"/>
      <c r="S248" s="396"/>
      <c r="T248" s="396"/>
      <c r="U248" s="396"/>
      <c r="V248" s="396"/>
      <c r="W248" s="396"/>
      <c r="X248" s="396"/>
      <c r="Y248" s="396"/>
    </row>
    <row r="249" spans="1:25" ht="9.75" customHeight="1"/>
    <row r="250" spans="1:25" ht="24" customHeight="1">
      <c r="A250" s="242" t="s">
        <v>550</v>
      </c>
      <c r="N250" s="400" t="s">
        <v>354</v>
      </c>
      <c r="O250" s="400"/>
      <c r="P250" s="400"/>
      <c r="Q250" s="400"/>
      <c r="R250" s="400"/>
      <c r="S250" s="400"/>
      <c r="T250" s="400" t="s">
        <v>355</v>
      </c>
      <c r="U250" s="400"/>
      <c r="V250" s="400"/>
      <c r="W250" s="400"/>
      <c r="X250" s="400"/>
      <c r="Y250" s="400"/>
    </row>
    <row r="251" spans="1:25" ht="24" customHeight="1">
      <c r="A251" s="241" t="s">
        <v>551</v>
      </c>
      <c r="N251" s="410">
        <v>0</v>
      </c>
      <c r="O251" s="410"/>
      <c r="P251" s="410"/>
      <c r="Q251" s="410"/>
      <c r="R251" s="410"/>
      <c r="S251" s="410"/>
      <c r="T251" s="410">
        <v>0</v>
      </c>
      <c r="U251" s="410"/>
      <c r="V251" s="410"/>
      <c r="W251" s="410"/>
      <c r="X251" s="410"/>
      <c r="Y251" s="410"/>
    </row>
    <row r="252" spans="1:25" ht="10.5" customHeight="1"/>
    <row r="253" spans="1:25" ht="15" customHeight="1">
      <c r="A253" s="242" t="s">
        <v>552</v>
      </c>
      <c r="N253" s="400" t="s">
        <v>354</v>
      </c>
      <c r="O253" s="400"/>
      <c r="P253" s="400"/>
      <c r="Q253" s="400"/>
      <c r="R253" s="400"/>
      <c r="S253" s="400"/>
      <c r="T253" s="400" t="s">
        <v>355</v>
      </c>
      <c r="U253" s="400"/>
      <c r="V253" s="400"/>
      <c r="W253" s="400"/>
      <c r="X253" s="400"/>
      <c r="Y253" s="400"/>
    </row>
    <row r="254" spans="1:25" ht="30" customHeight="1">
      <c r="A254" s="401" t="s">
        <v>553</v>
      </c>
      <c r="B254" s="401"/>
      <c r="C254" s="401"/>
      <c r="D254" s="401"/>
      <c r="E254" s="401"/>
      <c r="F254" s="401"/>
      <c r="G254" s="401"/>
      <c r="H254" s="401"/>
      <c r="I254" s="401"/>
      <c r="J254" s="401"/>
      <c r="K254" s="401"/>
      <c r="L254" s="401"/>
      <c r="M254" s="401"/>
      <c r="N254" s="410">
        <v>0</v>
      </c>
      <c r="O254" s="410"/>
      <c r="P254" s="410"/>
      <c r="Q254" s="410"/>
      <c r="R254" s="410"/>
      <c r="S254" s="410"/>
      <c r="T254" s="410">
        <v>0</v>
      </c>
      <c r="U254" s="410"/>
      <c r="V254" s="410"/>
      <c r="W254" s="410"/>
      <c r="X254" s="410"/>
      <c r="Y254" s="410"/>
    </row>
    <row r="255" spans="1:25" ht="15" customHeight="1"/>
    <row r="256" spans="1:25" ht="16.5" customHeight="1">
      <c r="A256" s="242" t="s">
        <v>554</v>
      </c>
      <c r="N256" s="400" t="s">
        <v>354</v>
      </c>
      <c r="O256" s="400"/>
      <c r="P256" s="400"/>
      <c r="Q256" s="400"/>
      <c r="R256" s="400"/>
      <c r="S256" s="400"/>
      <c r="T256" s="400" t="s">
        <v>355</v>
      </c>
      <c r="U256" s="400"/>
      <c r="V256" s="400"/>
      <c r="W256" s="400"/>
      <c r="X256" s="400"/>
      <c r="Y256" s="400"/>
    </row>
    <row r="257" spans="1:25" ht="15.75" customHeight="1">
      <c r="A257" s="243" t="s">
        <v>555</v>
      </c>
      <c r="N257" s="410">
        <v>0</v>
      </c>
      <c r="O257" s="410"/>
      <c r="P257" s="410"/>
      <c r="Q257" s="410"/>
      <c r="R257" s="410"/>
      <c r="S257" s="410"/>
      <c r="T257" s="410">
        <v>0</v>
      </c>
      <c r="U257" s="410"/>
      <c r="V257" s="410"/>
      <c r="W257" s="410"/>
      <c r="X257" s="410"/>
      <c r="Y257" s="410"/>
    </row>
    <row r="258" spans="1:25" ht="15.75" customHeight="1">
      <c r="A258" s="243" t="s">
        <v>556</v>
      </c>
      <c r="N258" s="410">
        <v>0</v>
      </c>
      <c r="O258" s="410"/>
      <c r="P258" s="410"/>
      <c r="Q258" s="410"/>
      <c r="R258" s="410"/>
      <c r="S258" s="410"/>
      <c r="T258" s="410">
        <v>0</v>
      </c>
      <c r="U258" s="410"/>
      <c r="V258" s="410"/>
      <c r="W258" s="410"/>
      <c r="X258" s="410"/>
      <c r="Y258" s="410"/>
    </row>
    <row r="259" spans="1:25" ht="15.75" customHeight="1">
      <c r="A259" s="243" t="s">
        <v>557</v>
      </c>
      <c r="N259" s="410">
        <v>0</v>
      </c>
      <c r="O259" s="410"/>
      <c r="P259" s="410"/>
      <c r="Q259" s="410"/>
      <c r="R259" s="410"/>
      <c r="S259" s="410"/>
      <c r="T259" s="410">
        <v>0</v>
      </c>
      <c r="U259" s="410"/>
      <c r="V259" s="410"/>
      <c r="W259" s="410"/>
      <c r="X259" s="410"/>
      <c r="Y259" s="410"/>
    </row>
    <row r="260" spans="1:25" ht="6" customHeight="1"/>
    <row r="261" spans="1:25" ht="15" customHeight="1">
      <c r="A261" s="242" t="s">
        <v>558</v>
      </c>
      <c r="N261" s="400" t="s">
        <v>354</v>
      </c>
      <c r="O261" s="400"/>
      <c r="P261" s="400"/>
      <c r="Q261" s="400"/>
      <c r="R261" s="400"/>
      <c r="S261" s="400"/>
      <c r="T261" s="400" t="s">
        <v>355</v>
      </c>
      <c r="U261" s="400"/>
      <c r="V261" s="400"/>
      <c r="W261" s="400"/>
      <c r="X261" s="400"/>
      <c r="Y261" s="400"/>
    </row>
    <row r="262" spans="1:25" ht="45" customHeight="1">
      <c r="A262" s="396" t="s">
        <v>559</v>
      </c>
      <c r="B262" s="396"/>
      <c r="C262" s="396"/>
      <c r="D262" s="396"/>
      <c r="E262" s="396"/>
      <c r="F262" s="396"/>
      <c r="G262" s="396"/>
      <c r="H262" s="396"/>
      <c r="I262" s="396"/>
      <c r="J262" s="396"/>
      <c r="K262" s="396"/>
      <c r="L262" s="396"/>
      <c r="M262" s="396"/>
      <c r="N262" s="405">
        <f>N264</f>
        <v>77019606562</v>
      </c>
      <c r="O262" s="405"/>
      <c r="P262" s="405"/>
      <c r="Q262" s="405"/>
      <c r="R262" s="405"/>
      <c r="S262" s="405"/>
      <c r="T262" s="405">
        <f>T264</f>
        <v>101531018278</v>
      </c>
      <c r="U262" s="405"/>
      <c r="V262" s="405"/>
      <c r="W262" s="405"/>
      <c r="X262" s="405"/>
      <c r="Y262" s="405"/>
    </row>
    <row r="263" spans="1:25" ht="15.75" customHeight="1">
      <c r="A263" s="243" t="s">
        <v>560</v>
      </c>
      <c r="N263" s="403">
        <v>0</v>
      </c>
      <c r="O263" s="403"/>
      <c r="P263" s="403"/>
      <c r="Q263" s="403"/>
      <c r="R263" s="403"/>
      <c r="S263" s="403"/>
      <c r="T263" s="403">
        <v>0</v>
      </c>
      <c r="U263" s="403"/>
      <c r="V263" s="403"/>
      <c r="W263" s="403"/>
      <c r="X263" s="403"/>
      <c r="Y263" s="403"/>
    </row>
    <row r="264" spans="1:25" ht="15.75" customHeight="1">
      <c r="A264" s="243" t="s">
        <v>561</v>
      </c>
      <c r="N264" s="403">
        <v>77019606562</v>
      </c>
      <c r="O264" s="403"/>
      <c r="P264" s="403"/>
      <c r="Q264" s="403"/>
      <c r="R264" s="403"/>
      <c r="S264" s="403"/>
      <c r="T264" s="403">
        <v>101531018278</v>
      </c>
      <c r="U264" s="403"/>
      <c r="V264" s="403"/>
      <c r="W264" s="403"/>
      <c r="X264" s="403"/>
      <c r="Y264" s="403"/>
    </row>
    <row r="265" spans="1:25" ht="15.75" customHeight="1">
      <c r="A265" s="243" t="s">
        <v>562</v>
      </c>
      <c r="N265" s="403">
        <v>0</v>
      </c>
      <c r="O265" s="403"/>
      <c r="P265" s="403"/>
      <c r="Q265" s="403"/>
      <c r="R265" s="403"/>
      <c r="S265" s="403"/>
      <c r="T265" s="403">
        <v>0</v>
      </c>
      <c r="U265" s="403"/>
      <c r="V265" s="403"/>
      <c r="W265" s="403"/>
      <c r="X265" s="403"/>
      <c r="Y265" s="403"/>
    </row>
    <row r="266" spans="1:25" ht="15.75" customHeight="1">
      <c r="A266" s="241" t="s">
        <v>563</v>
      </c>
      <c r="N266" s="403">
        <v>0</v>
      </c>
      <c r="O266" s="403"/>
      <c r="P266" s="403"/>
      <c r="Q266" s="403"/>
      <c r="R266" s="403"/>
      <c r="S266" s="403"/>
      <c r="T266" s="403">
        <v>0</v>
      </c>
      <c r="U266" s="403"/>
      <c r="V266" s="403"/>
      <c r="W266" s="403"/>
      <c r="X266" s="403"/>
      <c r="Y266" s="403"/>
    </row>
    <row r="267" spans="1:25" ht="15.75" customHeight="1">
      <c r="A267" s="241" t="s">
        <v>564</v>
      </c>
      <c r="N267" s="403">
        <v>0</v>
      </c>
      <c r="O267" s="403"/>
      <c r="P267" s="403"/>
      <c r="Q267" s="403"/>
      <c r="R267" s="403"/>
      <c r="S267" s="403"/>
      <c r="T267" s="403">
        <v>0</v>
      </c>
      <c r="U267" s="403"/>
      <c r="V267" s="403"/>
      <c r="W267" s="403"/>
      <c r="X267" s="403"/>
      <c r="Y267" s="403"/>
    </row>
    <row r="268" spans="1:25" ht="15.75" customHeight="1">
      <c r="A268" s="241" t="s">
        <v>565</v>
      </c>
      <c r="N268" s="403">
        <v>0</v>
      </c>
      <c r="O268" s="403"/>
      <c r="P268" s="403"/>
      <c r="Q268" s="403"/>
      <c r="R268" s="403"/>
      <c r="S268" s="403"/>
      <c r="T268" s="403">
        <v>0</v>
      </c>
      <c r="U268" s="403"/>
      <c r="V268" s="403"/>
      <c r="W268" s="403"/>
      <c r="X268" s="403"/>
      <c r="Y268" s="403"/>
    </row>
    <row r="269" spans="1:25" ht="15.75" customHeight="1">
      <c r="A269" s="241" t="s">
        <v>566</v>
      </c>
      <c r="N269" s="403">
        <v>0</v>
      </c>
      <c r="O269" s="403"/>
      <c r="P269" s="403"/>
      <c r="Q269" s="403"/>
      <c r="R269" s="403"/>
      <c r="S269" s="403"/>
      <c r="T269" s="403">
        <v>0</v>
      </c>
      <c r="U269" s="403"/>
      <c r="V269" s="403"/>
      <c r="W269" s="403"/>
      <c r="X269" s="403"/>
      <c r="Y269" s="403"/>
    </row>
    <row r="270" spans="1:25" ht="15.75" customHeight="1">
      <c r="A270" s="241" t="s">
        <v>567</v>
      </c>
    </row>
    <row r="271" spans="1:25" ht="7.5" customHeight="1"/>
    <row r="272" spans="1:25" ht="15" customHeight="1">
      <c r="A272" s="242" t="s">
        <v>568</v>
      </c>
    </row>
    <row r="273" spans="1:25" ht="15" customHeight="1">
      <c r="S273" s="397" t="s">
        <v>352</v>
      </c>
      <c r="T273" s="397"/>
      <c r="U273" s="397"/>
      <c r="V273" s="397"/>
      <c r="W273" s="397"/>
      <c r="X273" s="397"/>
      <c r="Y273" s="397"/>
    </row>
    <row r="274" spans="1:25" ht="15" customHeight="1">
      <c r="A274" s="242" t="s">
        <v>569</v>
      </c>
      <c r="N274" s="400" t="s">
        <v>322</v>
      </c>
      <c r="O274" s="400"/>
      <c r="P274" s="400"/>
      <c r="Q274" s="400"/>
      <c r="R274" s="400"/>
      <c r="S274" s="400"/>
      <c r="T274" s="400" t="s">
        <v>323</v>
      </c>
      <c r="U274" s="400"/>
      <c r="V274" s="400"/>
      <c r="W274" s="400"/>
      <c r="X274" s="400"/>
      <c r="Y274" s="400"/>
    </row>
    <row r="275" spans="1:25" ht="15" customHeight="1">
      <c r="A275" s="241" t="s">
        <v>570</v>
      </c>
      <c r="N275" s="409"/>
      <c r="O275" s="398"/>
      <c r="P275" s="398"/>
      <c r="Q275" s="398"/>
      <c r="R275" s="398"/>
      <c r="S275" s="398"/>
      <c r="T275" s="409"/>
      <c r="U275" s="398"/>
      <c r="V275" s="398"/>
      <c r="W275" s="398"/>
      <c r="X275" s="398"/>
    </row>
    <row r="276" spans="1:25" ht="15.75" customHeight="1">
      <c r="A276" s="243" t="s">
        <v>571</v>
      </c>
      <c r="N276" s="403">
        <v>1643512656860</v>
      </c>
      <c r="O276" s="403"/>
      <c r="P276" s="403"/>
      <c r="Q276" s="403"/>
      <c r="R276" s="403"/>
      <c r="S276" s="403"/>
      <c r="T276" s="403">
        <v>2458426010312</v>
      </c>
      <c r="U276" s="403"/>
      <c r="V276" s="403"/>
      <c r="W276" s="403"/>
      <c r="X276" s="403"/>
      <c r="Y276" s="403"/>
    </row>
    <row r="277" spans="1:25" ht="18.75" customHeight="1">
      <c r="A277" s="243" t="s">
        <v>572</v>
      </c>
      <c r="N277" s="403"/>
      <c r="O277" s="403"/>
      <c r="P277" s="403"/>
      <c r="Q277" s="403"/>
      <c r="R277" s="403"/>
      <c r="S277" s="403"/>
      <c r="T277" s="403"/>
      <c r="U277" s="403"/>
      <c r="V277" s="403"/>
      <c r="W277" s="403"/>
      <c r="X277" s="403"/>
      <c r="Y277" s="403"/>
    </row>
    <row r="278" spans="1:25" ht="16.5" customHeight="1">
      <c r="A278" s="398" t="s">
        <v>359</v>
      </c>
      <c r="B278" s="398"/>
      <c r="C278" s="398"/>
      <c r="D278" s="398"/>
      <c r="E278" s="398"/>
      <c r="F278" s="398"/>
      <c r="G278" s="398"/>
      <c r="H278" s="398"/>
      <c r="I278" s="398"/>
      <c r="J278" s="398"/>
      <c r="K278" s="398"/>
      <c r="L278" s="398"/>
      <c r="M278" s="398"/>
      <c r="N278" s="405">
        <f>N277+N276</f>
        <v>1643512656860</v>
      </c>
      <c r="O278" s="405"/>
      <c r="P278" s="405"/>
      <c r="Q278" s="405"/>
      <c r="R278" s="405"/>
      <c r="S278" s="405"/>
      <c r="T278" s="405">
        <f>+T277+T276</f>
        <v>2458426010312</v>
      </c>
      <c r="U278" s="405"/>
      <c r="V278" s="405"/>
      <c r="W278" s="405"/>
      <c r="X278" s="405"/>
      <c r="Y278" s="244"/>
    </row>
    <row r="279" spans="1:25" ht="15" customHeight="1">
      <c r="A279" s="242" t="s">
        <v>325</v>
      </c>
      <c r="N279" s="408"/>
      <c r="O279" s="408"/>
      <c r="P279" s="408"/>
      <c r="Q279" s="408"/>
      <c r="R279" s="408"/>
      <c r="S279" s="408"/>
      <c r="T279" s="408"/>
      <c r="U279" s="408"/>
      <c r="V279" s="408"/>
      <c r="W279" s="408"/>
      <c r="X279" s="408"/>
      <c r="Y279" s="408"/>
    </row>
    <row r="280" spans="1:25" ht="15" customHeight="1">
      <c r="A280" s="245" t="s">
        <v>573</v>
      </c>
      <c r="N280" s="408"/>
      <c r="O280" s="408"/>
      <c r="P280" s="408"/>
      <c r="Q280" s="408"/>
      <c r="R280" s="408"/>
      <c r="S280" s="408"/>
      <c r="T280" s="408"/>
      <c r="U280" s="408"/>
      <c r="V280" s="408"/>
      <c r="W280" s="408"/>
      <c r="X280" s="408"/>
      <c r="Y280" s="408"/>
    </row>
    <row r="281" spans="1:25" ht="15" customHeight="1">
      <c r="A281" s="243" t="s">
        <v>574</v>
      </c>
      <c r="N281" s="403">
        <v>0</v>
      </c>
      <c r="O281" s="403"/>
      <c r="P281" s="403"/>
      <c r="Q281" s="403"/>
      <c r="R281" s="403"/>
      <c r="S281" s="403"/>
      <c r="T281" s="403">
        <v>0</v>
      </c>
      <c r="U281" s="403"/>
      <c r="V281" s="403"/>
      <c r="W281" s="403"/>
      <c r="X281" s="403"/>
      <c r="Y281" s="403"/>
    </row>
    <row r="282" spans="1:25" ht="15" customHeight="1">
      <c r="A282" s="243" t="s">
        <v>575</v>
      </c>
      <c r="N282" s="403">
        <v>0</v>
      </c>
      <c r="O282" s="403"/>
      <c r="P282" s="403"/>
      <c r="Q282" s="403"/>
      <c r="R282" s="403"/>
      <c r="S282" s="403"/>
      <c r="T282" s="403">
        <v>0</v>
      </c>
      <c r="U282" s="403"/>
      <c r="V282" s="403"/>
      <c r="W282" s="403"/>
      <c r="X282" s="403"/>
      <c r="Y282" s="403"/>
    </row>
    <row r="283" spans="1:25" ht="15" customHeight="1">
      <c r="A283" s="243" t="s">
        <v>576</v>
      </c>
      <c r="N283" s="403">
        <v>0</v>
      </c>
      <c r="O283" s="403"/>
      <c r="P283" s="403"/>
      <c r="Q283" s="403"/>
      <c r="R283" s="403"/>
      <c r="S283" s="403"/>
      <c r="T283" s="403">
        <v>0</v>
      </c>
      <c r="U283" s="403"/>
      <c r="V283" s="403"/>
      <c r="W283" s="403"/>
      <c r="X283" s="403"/>
      <c r="Y283" s="403"/>
    </row>
    <row r="284" spans="1:25" ht="15" customHeight="1"/>
    <row r="285" spans="1:25" ht="15" customHeight="1">
      <c r="A285" s="242" t="s">
        <v>577</v>
      </c>
      <c r="N285" s="400" t="s">
        <v>322</v>
      </c>
      <c r="O285" s="400"/>
      <c r="P285" s="400"/>
      <c r="Q285" s="400"/>
      <c r="R285" s="400"/>
      <c r="S285" s="400"/>
      <c r="T285" s="400" t="s">
        <v>323</v>
      </c>
      <c r="U285" s="400"/>
      <c r="V285" s="400"/>
      <c r="W285" s="400"/>
      <c r="X285" s="400"/>
      <c r="Y285" s="400"/>
    </row>
    <row r="286" spans="1:25" ht="15" customHeight="1">
      <c r="A286" s="401" t="s">
        <v>578</v>
      </c>
      <c r="B286" s="401"/>
      <c r="C286" s="401"/>
      <c r="D286" s="401"/>
      <c r="E286" s="401"/>
      <c r="F286" s="401"/>
      <c r="G286" s="401"/>
      <c r="H286" s="401"/>
      <c r="I286" s="401"/>
      <c r="J286" s="401"/>
      <c r="K286" s="401"/>
      <c r="L286" s="401"/>
      <c r="M286" s="401"/>
      <c r="N286" s="402"/>
      <c r="O286" s="402"/>
      <c r="P286" s="402"/>
      <c r="Q286" s="402"/>
      <c r="R286" s="402"/>
      <c r="S286" s="402"/>
      <c r="T286" s="403"/>
      <c r="U286" s="403"/>
      <c r="V286" s="403"/>
      <c r="W286" s="403"/>
      <c r="X286" s="403"/>
      <c r="Y286" s="403"/>
    </row>
    <row r="287" spans="1:25" ht="15" customHeight="1">
      <c r="A287" s="401" t="s">
        <v>579</v>
      </c>
      <c r="B287" s="401"/>
      <c r="C287" s="401"/>
      <c r="D287" s="401"/>
      <c r="E287" s="401"/>
      <c r="F287" s="401"/>
      <c r="G287" s="401"/>
      <c r="H287" s="401"/>
      <c r="I287" s="401"/>
      <c r="J287" s="401"/>
      <c r="K287" s="401"/>
      <c r="L287" s="401"/>
      <c r="M287" s="401"/>
      <c r="N287" s="402">
        <f>1514369845972-N289</f>
        <v>1512970498772</v>
      </c>
      <c r="O287" s="402"/>
      <c r="P287" s="402"/>
      <c r="Q287" s="402"/>
      <c r="R287" s="402"/>
      <c r="S287" s="402"/>
      <c r="T287" s="403">
        <v>2324767447561</v>
      </c>
      <c r="U287" s="403"/>
      <c r="V287" s="403"/>
      <c r="W287" s="403"/>
      <c r="X287" s="403"/>
      <c r="Y287" s="403"/>
    </row>
    <row r="288" spans="1:25" ht="15" customHeight="1">
      <c r="A288" s="401" t="s">
        <v>580</v>
      </c>
      <c r="B288" s="401"/>
      <c r="C288" s="401"/>
      <c r="D288" s="401"/>
      <c r="E288" s="401"/>
      <c r="F288" s="401"/>
      <c r="G288" s="401"/>
      <c r="H288" s="401"/>
      <c r="I288" s="401"/>
      <c r="J288" s="401"/>
      <c r="K288" s="401"/>
      <c r="L288" s="401"/>
      <c r="M288" s="401"/>
      <c r="N288" s="402">
        <v>0</v>
      </c>
      <c r="O288" s="402"/>
      <c r="P288" s="402"/>
      <c r="Q288" s="402"/>
      <c r="R288" s="402"/>
      <c r="S288" s="402"/>
      <c r="T288" s="403">
        <v>0</v>
      </c>
      <c r="U288" s="403"/>
      <c r="V288" s="403"/>
      <c r="W288" s="403"/>
      <c r="X288" s="403"/>
      <c r="Y288" s="403"/>
    </row>
    <row r="289" spans="1:25" ht="22.5" customHeight="1">
      <c r="A289" s="401" t="s">
        <v>581</v>
      </c>
      <c r="B289" s="401"/>
      <c r="C289" s="401"/>
      <c r="D289" s="401"/>
      <c r="E289" s="401"/>
      <c r="F289" s="401"/>
      <c r="G289" s="401"/>
      <c r="H289" s="401"/>
      <c r="I289" s="401"/>
      <c r="J289" s="401"/>
      <c r="K289" s="401"/>
      <c r="L289" s="401"/>
      <c r="M289" s="401"/>
      <c r="N289" s="402">
        <v>1399347200</v>
      </c>
      <c r="O289" s="402"/>
      <c r="P289" s="402"/>
      <c r="Q289" s="402"/>
      <c r="R289" s="402"/>
      <c r="S289" s="402"/>
      <c r="T289" s="403">
        <v>0</v>
      </c>
      <c r="U289" s="403"/>
      <c r="V289" s="403"/>
      <c r="W289" s="403"/>
      <c r="X289" s="403"/>
      <c r="Y289" s="403"/>
    </row>
    <row r="290" spans="1:25" ht="15" customHeight="1">
      <c r="A290" s="398" t="s">
        <v>359</v>
      </c>
      <c r="B290" s="398"/>
      <c r="C290" s="398"/>
      <c r="D290" s="398"/>
      <c r="E290" s="398"/>
      <c r="F290" s="398"/>
      <c r="G290" s="398"/>
      <c r="H290" s="398"/>
      <c r="I290" s="398"/>
      <c r="J290" s="398"/>
      <c r="K290" s="398"/>
      <c r="L290" s="398"/>
      <c r="M290" s="398"/>
      <c r="N290" s="405">
        <f>SUM(N286:S289)</f>
        <v>1514369845972</v>
      </c>
      <c r="O290" s="405"/>
      <c r="P290" s="405"/>
      <c r="Q290" s="405"/>
      <c r="R290" s="405"/>
      <c r="S290" s="405"/>
      <c r="T290" s="405">
        <f>SUM(T286:Y289)</f>
        <v>2324767447561</v>
      </c>
      <c r="U290" s="405"/>
      <c r="V290" s="405"/>
      <c r="W290" s="405"/>
      <c r="X290" s="405"/>
      <c r="Y290" s="405"/>
    </row>
    <row r="291" spans="1:25" ht="15" customHeight="1"/>
    <row r="292" spans="1:25" ht="15" customHeight="1">
      <c r="A292" s="242" t="s">
        <v>582</v>
      </c>
      <c r="N292" s="400" t="s">
        <v>322</v>
      </c>
      <c r="O292" s="400"/>
      <c r="P292" s="400"/>
      <c r="Q292" s="400"/>
      <c r="R292" s="400"/>
      <c r="S292" s="400"/>
      <c r="T292" s="400" t="s">
        <v>323</v>
      </c>
      <c r="U292" s="400"/>
      <c r="V292" s="400"/>
      <c r="W292" s="400"/>
      <c r="X292" s="400"/>
      <c r="Y292" s="400"/>
    </row>
    <row r="293" spans="1:25" ht="16.5" customHeight="1">
      <c r="A293" s="243" t="s">
        <v>583</v>
      </c>
      <c r="N293" s="403">
        <v>33274957</v>
      </c>
      <c r="O293" s="403"/>
      <c r="P293" s="403"/>
      <c r="Q293" s="403"/>
      <c r="R293" s="403"/>
      <c r="S293" s="403"/>
      <c r="T293" s="403">
        <v>170510817</v>
      </c>
      <c r="U293" s="403"/>
      <c r="V293" s="403"/>
      <c r="W293" s="403"/>
      <c r="X293" s="403"/>
      <c r="Y293" s="403"/>
    </row>
    <row r="294" spans="1:25" ht="16.5" customHeight="1">
      <c r="A294" s="243" t="s">
        <v>584</v>
      </c>
      <c r="N294" s="403">
        <v>0</v>
      </c>
      <c r="O294" s="403"/>
      <c r="P294" s="403"/>
      <c r="Q294" s="403"/>
      <c r="R294" s="403"/>
      <c r="S294" s="403"/>
      <c r="T294" s="403">
        <v>0</v>
      </c>
      <c r="U294" s="403"/>
      <c r="V294" s="403"/>
      <c r="W294" s="403"/>
      <c r="X294" s="403"/>
      <c r="Y294" s="403"/>
    </row>
    <row r="295" spans="1:25" ht="16.5" customHeight="1">
      <c r="A295" s="243" t="s">
        <v>585</v>
      </c>
      <c r="N295" s="403">
        <v>0</v>
      </c>
      <c r="O295" s="403"/>
      <c r="P295" s="403"/>
      <c r="Q295" s="403"/>
      <c r="R295" s="403"/>
      <c r="S295" s="403"/>
      <c r="T295" s="403">
        <v>0</v>
      </c>
      <c r="U295" s="403"/>
      <c r="V295" s="403"/>
      <c r="W295" s="403"/>
      <c r="X295" s="403"/>
      <c r="Y295" s="403"/>
    </row>
    <row r="296" spans="1:25" ht="16.5" customHeight="1">
      <c r="A296" s="243" t="s">
        <v>586</v>
      </c>
      <c r="N296" s="403">
        <v>0</v>
      </c>
      <c r="O296" s="403"/>
      <c r="P296" s="403"/>
      <c r="Q296" s="403"/>
      <c r="R296" s="403"/>
      <c r="S296" s="403"/>
      <c r="T296" s="403">
        <v>0</v>
      </c>
      <c r="U296" s="403"/>
      <c r="V296" s="403"/>
      <c r="W296" s="403"/>
      <c r="X296" s="403"/>
      <c r="Y296" s="403"/>
    </row>
    <row r="297" spans="1:25" ht="16.5" customHeight="1">
      <c r="A297" s="243" t="s">
        <v>587</v>
      </c>
      <c r="N297" s="403">
        <v>0</v>
      </c>
      <c r="O297" s="403"/>
      <c r="P297" s="403"/>
      <c r="Q297" s="403"/>
      <c r="R297" s="403"/>
      <c r="S297" s="403"/>
      <c r="T297" s="403">
        <v>0</v>
      </c>
      <c r="U297" s="403"/>
      <c r="V297" s="403"/>
      <c r="W297" s="403"/>
      <c r="X297" s="403"/>
      <c r="Y297" s="403"/>
    </row>
    <row r="298" spans="1:25" ht="16.5" customHeight="1">
      <c r="A298" s="243" t="s">
        <v>588</v>
      </c>
      <c r="N298" s="403"/>
      <c r="O298" s="403"/>
      <c r="P298" s="403"/>
      <c r="Q298" s="403"/>
      <c r="R298" s="403"/>
      <c r="S298" s="403"/>
      <c r="T298" s="403">
        <v>38153611</v>
      </c>
      <c r="U298" s="403"/>
      <c r="V298" s="403"/>
      <c r="W298" s="403"/>
      <c r="X298" s="403"/>
      <c r="Y298" s="403"/>
    </row>
    <row r="299" spans="1:25" ht="15" customHeight="1">
      <c r="A299" s="398" t="s">
        <v>359</v>
      </c>
      <c r="B299" s="398"/>
      <c r="C299" s="398"/>
      <c r="D299" s="398"/>
      <c r="E299" s="398"/>
      <c r="F299" s="398"/>
      <c r="G299" s="398"/>
      <c r="H299" s="398"/>
      <c r="I299" s="398"/>
      <c r="J299" s="398"/>
      <c r="K299" s="398"/>
      <c r="L299" s="398"/>
      <c r="M299" s="398"/>
      <c r="N299" s="405">
        <f>+SUM(N293:S298)</f>
        <v>33274957</v>
      </c>
      <c r="O299" s="405"/>
      <c r="P299" s="405"/>
      <c r="Q299" s="405"/>
      <c r="R299" s="405"/>
      <c r="S299" s="405"/>
      <c r="T299" s="405">
        <f>+SUM(T293:Y298)</f>
        <v>208664428</v>
      </c>
      <c r="U299" s="405"/>
      <c r="V299" s="405"/>
      <c r="W299" s="405"/>
      <c r="X299" s="405"/>
      <c r="Y299" s="405"/>
    </row>
    <row r="300" spans="1:25" ht="15" customHeight="1"/>
    <row r="301" spans="1:25" ht="15" customHeight="1">
      <c r="A301" s="242" t="s">
        <v>589</v>
      </c>
      <c r="N301" s="400" t="s">
        <v>322</v>
      </c>
      <c r="O301" s="400"/>
      <c r="P301" s="400"/>
      <c r="Q301" s="400"/>
      <c r="R301" s="400"/>
      <c r="S301" s="400"/>
      <c r="T301" s="400" t="s">
        <v>323</v>
      </c>
      <c r="U301" s="400"/>
      <c r="V301" s="400"/>
      <c r="W301" s="400"/>
      <c r="X301" s="400"/>
      <c r="Y301" s="400"/>
    </row>
    <row r="302" spans="1:25" ht="15" customHeight="1">
      <c r="A302" s="241" t="s">
        <v>590</v>
      </c>
      <c r="N302" s="403">
        <v>22529160755</v>
      </c>
      <c r="O302" s="403"/>
      <c r="P302" s="403"/>
      <c r="Q302" s="403"/>
      <c r="R302" s="403"/>
      <c r="S302" s="403"/>
      <c r="T302" s="403">
        <v>16498558415</v>
      </c>
      <c r="U302" s="403"/>
      <c r="V302" s="403"/>
      <c r="W302" s="403"/>
      <c r="X302" s="403"/>
      <c r="Y302" s="403"/>
    </row>
    <row r="303" spans="1:25" ht="15" customHeight="1">
      <c r="A303" s="243" t="s">
        <v>591</v>
      </c>
      <c r="N303" s="403">
        <v>0</v>
      </c>
      <c r="O303" s="403"/>
      <c r="P303" s="403"/>
      <c r="Q303" s="403"/>
      <c r="R303" s="403"/>
      <c r="S303" s="403"/>
      <c r="T303" s="403">
        <v>0</v>
      </c>
      <c r="U303" s="403"/>
      <c r="V303" s="403"/>
      <c r="W303" s="403"/>
      <c r="X303" s="403"/>
      <c r="Y303" s="403"/>
    </row>
    <row r="304" spans="1:25" ht="15" customHeight="1">
      <c r="A304" s="243" t="s">
        <v>592</v>
      </c>
      <c r="N304" s="403">
        <v>0</v>
      </c>
      <c r="O304" s="403"/>
      <c r="P304" s="403"/>
      <c r="Q304" s="403"/>
      <c r="R304" s="403"/>
      <c r="S304" s="403"/>
      <c r="T304" s="403">
        <v>0</v>
      </c>
      <c r="U304" s="403"/>
      <c r="V304" s="403"/>
      <c r="W304" s="403"/>
      <c r="X304" s="403"/>
      <c r="Y304" s="403"/>
    </row>
    <row r="305" spans="1:25" ht="15" customHeight="1">
      <c r="A305" s="243" t="s">
        <v>593</v>
      </c>
      <c r="N305" s="403">
        <v>0</v>
      </c>
      <c r="O305" s="403"/>
      <c r="P305" s="403"/>
      <c r="Q305" s="403"/>
      <c r="R305" s="403"/>
      <c r="S305" s="403"/>
      <c r="T305" s="403">
        <v>0</v>
      </c>
      <c r="U305" s="403"/>
      <c r="V305" s="403"/>
      <c r="W305" s="403"/>
      <c r="X305" s="403"/>
      <c r="Y305" s="403"/>
    </row>
    <row r="306" spans="1:25" ht="15" customHeight="1">
      <c r="A306" s="243" t="s">
        <v>594</v>
      </c>
      <c r="N306" s="403"/>
      <c r="O306" s="403"/>
      <c r="P306" s="403"/>
      <c r="Q306" s="403"/>
      <c r="R306" s="403"/>
      <c r="S306" s="403"/>
      <c r="T306" s="403">
        <v>0</v>
      </c>
      <c r="U306" s="403"/>
      <c r="V306" s="403"/>
      <c r="W306" s="403"/>
      <c r="X306" s="403"/>
      <c r="Y306" s="403"/>
    </row>
    <row r="307" spans="1:25" ht="15" customHeight="1">
      <c r="A307" s="243" t="s">
        <v>595</v>
      </c>
      <c r="N307" s="403">
        <v>0</v>
      </c>
      <c r="O307" s="403"/>
      <c r="P307" s="403"/>
      <c r="Q307" s="403"/>
      <c r="R307" s="403"/>
      <c r="S307" s="403"/>
      <c r="T307" s="403">
        <v>0</v>
      </c>
      <c r="U307" s="403"/>
      <c r="V307" s="403"/>
      <c r="W307" s="403"/>
      <c r="X307" s="403"/>
      <c r="Y307" s="403"/>
    </row>
    <row r="308" spans="1:25" ht="15" customHeight="1">
      <c r="A308" s="398" t="s">
        <v>359</v>
      </c>
      <c r="B308" s="398"/>
      <c r="C308" s="398"/>
      <c r="D308" s="398"/>
      <c r="E308" s="398"/>
      <c r="F308" s="398"/>
      <c r="G308" s="398"/>
      <c r="H308" s="398"/>
      <c r="I308" s="398"/>
      <c r="J308" s="398"/>
      <c r="K308" s="398"/>
      <c r="L308" s="398"/>
      <c r="M308" s="398"/>
      <c r="N308" s="405">
        <f>SUM(N302:S307)</f>
        <v>22529160755</v>
      </c>
      <c r="O308" s="405"/>
      <c r="P308" s="405"/>
      <c r="Q308" s="405"/>
      <c r="R308" s="405"/>
      <c r="S308" s="405"/>
      <c r="T308" s="405">
        <f>SUM(T302:Y307)</f>
        <v>16498558415</v>
      </c>
      <c r="U308" s="405"/>
      <c r="V308" s="405"/>
      <c r="W308" s="405"/>
      <c r="X308" s="405"/>
      <c r="Y308" s="405"/>
    </row>
    <row r="309" spans="1:25" ht="12" customHeight="1"/>
    <row r="310" spans="1:25" ht="15" customHeight="1">
      <c r="A310" s="242" t="s">
        <v>596</v>
      </c>
      <c r="N310" s="400" t="s">
        <v>322</v>
      </c>
      <c r="O310" s="400"/>
      <c r="P310" s="400"/>
      <c r="Q310" s="400"/>
      <c r="R310" s="400"/>
      <c r="S310" s="400"/>
      <c r="T310" s="400" t="s">
        <v>323</v>
      </c>
      <c r="U310" s="400"/>
      <c r="V310" s="400"/>
      <c r="W310" s="400"/>
      <c r="X310" s="400"/>
      <c r="Y310" s="400"/>
    </row>
    <row r="311" spans="1:25" ht="19.5" customHeight="1">
      <c r="A311" s="243" t="s">
        <v>597</v>
      </c>
      <c r="N311" s="403">
        <v>2280778020</v>
      </c>
      <c r="O311" s="403"/>
      <c r="P311" s="403"/>
      <c r="Q311" s="403"/>
      <c r="R311" s="403"/>
      <c r="S311" s="403"/>
      <c r="T311" s="403">
        <v>1579637709</v>
      </c>
      <c r="U311" s="403"/>
      <c r="V311" s="403"/>
      <c r="W311" s="403"/>
      <c r="X311" s="403"/>
      <c r="Y311" s="403"/>
    </row>
    <row r="312" spans="1:25" ht="15" customHeight="1">
      <c r="A312" s="243" t="s">
        <v>598</v>
      </c>
      <c r="N312" s="403">
        <v>0</v>
      </c>
      <c r="O312" s="403"/>
      <c r="P312" s="403"/>
      <c r="Q312" s="403"/>
      <c r="R312" s="403"/>
      <c r="S312" s="403"/>
      <c r="T312" s="403">
        <v>0</v>
      </c>
      <c r="U312" s="403"/>
      <c r="V312" s="403"/>
      <c r="W312" s="403"/>
      <c r="X312" s="403"/>
      <c r="Y312" s="403"/>
    </row>
    <row r="313" spans="1:25" ht="15" customHeight="1">
      <c r="A313" s="243" t="s">
        <v>599</v>
      </c>
      <c r="N313" s="403">
        <v>5370000</v>
      </c>
      <c r="O313" s="403"/>
      <c r="P313" s="403"/>
      <c r="Q313" s="403"/>
      <c r="R313" s="403"/>
      <c r="S313" s="403"/>
      <c r="T313" s="403">
        <v>0</v>
      </c>
      <c r="U313" s="403"/>
      <c r="V313" s="403"/>
      <c r="W313" s="403"/>
      <c r="X313" s="403"/>
      <c r="Y313" s="403"/>
    </row>
    <row r="314" spans="1:25" ht="15" customHeight="1">
      <c r="A314" s="243" t="s">
        <v>600</v>
      </c>
      <c r="N314" s="403">
        <v>0</v>
      </c>
      <c r="O314" s="403"/>
      <c r="P314" s="403"/>
      <c r="Q314" s="403"/>
      <c r="R314" s="403"/>
      <c r="S314" s="403"/>
      <c r="T314" s="403">
        <v>0</v>
      </c>
      <c r="U314" s="403"/>
      <c r="V314" s="403"/>
      <c r="W314" s="403"/>
      <c r="X314" s="403"/>
      <c r="Y314" s="403"/>
    </row>
    <row r="315" spans="1:25" ht="18" customHeight="1">
      <c r="A315" s="243" t="s">
        <v>601</v>
      </c>
      <c r="N315" s="403">
        <v>8102044760</v>
      </c>
      <c r="O315" s="403"/>
      <c r="P315" s="403"/>
      <c r="Q315" s="403"/>
      <c r="R315" s="403"/>
      <c r="S315" s="403"/>
      <c r="T315" s="403">
        <v>7305517159</v>
      </c>
      <c r="U315" s="403"/>
      <c r="V315" s="403"/>
      <c r="W315" s="403"/>
      <c r="X315" s="403"/>
      <c r="Y315" s="403"/>
    </row>
    <row r="316" spans="1:25" ht="18.75" customHeight="1">
      <c r="A316" s="398" t="s">
        <v>359</v>
      </c>
      <c r="B316" s="398"/>
      <c r="C316" s="398"/>
      <c r="D316" s="398"/>
      <c r="E316" s="398"/>
      <c r="F316" s="398"/>
      <c r="G316" s="398"/>
      <c r="H316" s="398"/>
      <c r="I316" s="398"/>
      <c r="J316" s="398"/>
      <c r="K316" s="398"/>
      <c r="L316" s="398"/>
      <c r="M316" s="398"/>
      <c r="N316" s="405">
        <f>SUM(N311:S315)</f>
        <v>10388192780</v>
      </c>
      <c r="O316" s="405"/>
      <c r="P316" s="405"/>
      <c r="Q316" s="405"/>
      <c r="R316" s="405"/>
      <c r="S316" s="405"/>
      <c r="T316" s="405">
        <f>SUM(T311:Y315)</f>
        <v>8885154868</v>
      </c>
      <c r="U316" s="405"/>
      <c r="V316" s="405"/>
      <c r="W316" s="405"/>
      <c r="X316" s="405"/>
      <c r="Y316" s="405"/>
    </row>
    <row r="317" spans="1:25" ht="10.5" customHeight="1"/>
    <row r="318" spans="1:25" ht="15" customHeight="1">
      <c r="A318" s="242" t="s">
        <v>602</v>
      </c>
      <c r="N318" s="400" t="s">
        <v>322</v>
      </c>
      <c r="O318" s="400"/>
      <c r="P318" s="400"/>
      <c r="Q318" s="400"/>
      <c r="R318" s="400"/>
      <c r="S318" s="400"/>
      <c r="T318" s="400" t="s">
        <v>323</v>
      </c>
      <c r="U318" s="400"/>
      <c r="V318" s="400"/>
      <c r="W318" s="400"/>
      <c r="X318" s="400"/>
      <c r="Y318" s="400"/>
    </row>
    <row r="319" spans="1:25" ht="30" customHeight="1">
      <c r="A319" s="401" t="s">
        <v>603</v>
      </c>
      <c r="B319" s="401"/>
      <c r="C319" s="401"/>
      <c r="D319" s="401"/>
      <c r="E319" s="401"/>
      <c r="F319" s="401"/>
      <c r="G319" s="401"/>
      <c r="H319" s="401"/>
      <c r="I319" s="401"/>
      <c r="J319" s="401"/>
      <c r="K319" s="401"/>
      <c r="L319" s="401"/>
      <c r="M319" s="401"/>
      <c r="N319" s="403">
        <v>17970647</v>
      </c>
      <c r="O319" s="403"/>
      <c r="P319" s="403"/>
      <c r="Q319" s="403"/>
      <c r="R319" s="403"/>
      <c r="S319" s="403"/>
      <c r="T319" s="403"/>
      <c r="U319" s="403"/>
      <c r="V319" s="403"/>
      <c r="W319" s="403"/>
      <c r="X319" s="403"/>
      <c r="Y319" s="403"/>
    </row>
    <row r="320" spans="1:25" ht="18" customHeight="1">
      <c r="A320" s="401" t="s">
        <v>604</v>
      </c>
      <c r="B320" s="401"/>
      <c r="C320" s="401"/>
      <c r="D320" s="401"/>
      <c r="E320" s="401"/>
      <c r="F320" s="401"/>
      <c r="G320" s="401"/>
      <c r="H320" s="401"/>
      <c r="I320" s="401"/>
      <c r="J320" s="401"/>
      <c r="K320" s="401"/>
      <c r="L320" s="401"/>
      <c r="M320" s="401"/>
      <c r="N320" s="403"/>
      <c r="O320" s="403"/>
      <c r="P320" s="403"/>
      <c r="Q320" s="403"/>
      <c r="R320" s="403"/>
      <c r="S320" s="403"/>
      <c r="T320" s="403"/>
      <c r="U320" s="403"/>
      <c r="V320" s="403"/>
      <c r="W320" s="403"/>
      <c r="X320" s="403"/>
      <c r="Y320" s="244"/>
    </row>
    <row r="321" spans="1:28" ht="18" customHeight="1">
      <c r="A321" s="401" t="s">
        <v>439</v>
      </c>
      <c r="B321" s="401"/>
      <c r="C321" s="401"/>
      <c r="D321" s="401"/>
      <c r="E321" s="401"/>
      <c r="F321" s="401"/>
      <c r="G321" s="401"/>
      <c r="H321" s="401"/>
      <c r="I321" s="401"/>
      <c r="J321" s="401"/>
      <c r="K321" s="401"/>
      <c r="L321" s="401"/>
      <c r="M321" s="401"/>
      <c r="N321" s="403">
        <f>3170404171+15877484</f>
        <v>3186281655</v>
      </c>
      <c r="O321" s="403"/>
      <c r="P321" s="403"/>
      <c r="Q321" s="403"/>
      <c r="R321" s="403"/>
      <c r="S321" s="403"/>
      <c r="T321" s="403">
        <v>3712023074</v>
      </c>
      <c r="U321" s="403"/>
      <c r="V321" s="403"/>
      <c r="W321" s="403"/>
      <c r="X321" s="403"/>
      <c r="Y321" s="403"/>
    </row>
    <row r="322" spans="1:28" ht="19.5" customHeight="1">
      <c r="A322" s="398" t="s">
        <v>359</v>
      </c>
      <c r="B322" s="398"/>
      <c r="C322" s="398"/>
      <c r="D322" s="398"/>
      <c r="E322" s="398"/>
      <c r="F322" s="398"/>
      <c r="G322" s="398"/>
      <c r="H322" s="398"/>
      <c r="I322" s="398"/>
      <c r="J322" s="398"/>
      <c r="K322" s="398"/>
      <c r="L322" s="398"/>
      <c r="M322" s="398"/>
      <c r="N322" s="405">
        <f>+N321+N319+N320</f>
        <v>3204252302</v>
      </c>
      <c r="O322" s="405"/>
      <c r="P322" s="405"/>
      <c r="Q322" s="405"/>
      <c r="R322" s="405"/>
      <c r="S322" s="405"/>
      <c r="T322" s="405">
        <f>+T321+T319+T320</f>
        <v>3712023074</v>
      </c>
      <c r="U322" s="405"/>
      <c r="V322" s="405"/>
      <c r="W322" s="405"/>
      <c r="X322" s="405"/>
      <c r="Y322" s="405"/>
    </row>
    <row r="323" spans="1:28" ht="15" customHeight="1"/>
    <row r="324" spans="1:28" ht="15" customHeight="1">
      <c r="A324" s="242" t="s">
        <v>605</v>
      </c>
      <c r="N324" s="399" t="s">
        <v>322</v>
      </c>
      <c r="O324" s="399"/>
      <c r="P324" s="399"/>
      <c r="Q324" s="399"/>
      <c r="R324" s="399"/>
      <c r="S324" s="399"/>
      <c r="T324" s="400" t="s">
        <v>323</v>
      </c>
      <c r="U324" s="400"/>
      <c r="V324" s="400"/>
      <c r="W324" s="400"/>
      <c r="X324" s="400"/>
      <c r="Y324" s="400"/>
    </row>
    <row r="325" spans="1:28" ht="30" customHeight="1">
      <c r="A325" s="396" t="s">
        <v>606</v>
      </c>
      <c r="B325" s="396"/>
      <c r="C325" s="396"/>
      <c r="D325" s="396"/>
      <c r="E325" s="396"/>
      <c r="F325" s="396"/>
      <c r="G325" s="396"/>
      <c r="H325" s="396"/>
      <c r="I325" s="396"/>
      <c r="J325" s="396"/>
      <c r="K325" s="396"/>
      <c r="L325" s="396"/>
      <c r="M325" s="396"/>
      <c r="N325" s="406">
        <f>N326+N327+N328+N329+N330+N331</f>
        <v>108629621817</v>
      </c>
      <c r="O325" s="406"/>
      <c r="P325" s="406"/>
      <c r="Q325" s="406"/>
      <c r="R325" s="406"/>
      <c r="S325" s="406"/>
      <c r="T325" s="405">
        <f>T326+T327+T328+T329+T330+T331</f>
        <v>125650626201</v>
      </c>
      <c r="U325" s="405"/>
      <c r="V325" s="405"/>
      <c r="W325" s="405"/>
      <c r="X325" s="405"/>
      <c r="Y325" s="405"/>
      <c r="AB325" s="257"/>
    </row>
    <row r="326" spans="1:28" ht="15" customHeight="1">
      <c r="A326" s="396" t="s">
        <v>607</v>
      </c>
      <c r="B326" s="396"/>
      <c r="C326" s="396"/>
      <c r="D326" s="396"/>
      <c r="E326" s="396"/>
      <c r="F326" s="396"/>
      <c r="G326" s="396"/>
      <c r="H326" s="396"/>
      <c r="I326" s="396"/>
      <c r="J326" s="396"/>
      <c r="K326" s="396"/>
      <c r="L326" s="396"/>
      <c r="M326" s="396"/>
      <c r="N326" s="402">
        <v>443435758</v>
      </c>
      <c r="O326" s="402"/>
      <c r="P326" s="402"/>
      <c r="Q326" s="402"/>
      <c r="R326" s="402"/>
      <c r="S326" s="402"/>
      <c r="T326" s="403">
        <v>599650720</v>
      </c>
      <c r="U326" s="403"/>
      <c r="V326" s="403"/>
      <c r="W326" s="403"/>
      <c r="X326" s="403"/>
      <c r="Y326" s="403"/>
      <c r="AB326" s="251"/>
    </row>
    <row r="327" spans="1:28" ht="15" customHeight="1">
      <c r="A327" s="396" t="s">
        <v>608</v>
      </c>
      <c r="B327" s="396"/>
      <c r="C327" s="396"/>
      <c r="D327" s="396"/>
      <c r="E327" s="396"/>
      <c r="F327" s="396"/>
      <c r="G327" s="396"/>
      <c r="H327" s="396"/>
      <c r="I327" s="396"/>
      <c r="J327" s="396"/>
      <c r="K327" s="396"/>
      <c r="L327" s="396"/>
      <c r="M327" s="396"/>
      <c r="N327" s="402">
        <v>13689265463</v>
      </c>
      <c r="O327" s="402"/>
      <c r="P327" s="402"/>
      <c r="Q327" s="402"/>
      <c r="R327" s="402"/>
      <c r="S327" s="402"/>
      <c r="T327" s="403">
        <v>16316478262</v>
      </c>
      <c r="U327" s="403"/>
      <c r="V327" s="403"/>
      <c r="W327" s="403"/>
      <c r="X327" s="403"/>
      <c r="Y327" s="403"/>
    </row>
    <row r="328" spans="1:28" ht="15" customHeight="1">
      <c r="A328" s="396" t="s">
        <v>609</v>
      </c>
      <c r="B328" s="396"/>
      <c r="C328" s="396"/>
      <c r="D328" s="396"/>
      <c r="E328" s="396"/>
      <c r="F328" s="396"/>
      <c r="G328" s="396"/>
      <c r="H328" s="396"/>
      <c r="I328" s="396"/>
      <c r="J328" s="396"/>
      <c r="K328" s="396"/>
      <c r="L328" s="396"/>
      <c r="M328" s="396"/>
      <c r="N328" s="402">
        <v>1524414108</v>
      </c>
      <c r="O328" s="402"/>
      <c r="P328" s="402"/>
      <c r="Q328" s="402"/>
      <c r="R328" s="402"/>
      <c r="S328" s="402"/>
      <c r="T328" s="403">
        <v>1521842862</v>
      </c>
      <c r="U328" s="403"/>
      <c r="V328" s="403"/>
      <c r="W328" s="403"/>
      <c r="X328" s="403"/>
      <c r="Y328" s="403"/>
    </row>
    <row r="329" spans="1:28" ht="15" customHeight="1">
      <c r="A329" s="396" t="s">
        <v>610</v>
      </c>
      <c r="B329" s="396"/>
      <c r="C329" s="396"/>
      <c r="D329" s="396"/>
      <c r="E329" s="396"/>
      <c r="F329" s="396"/>
      <c r="G329" s="396"/>
      <c r="H329" s="396"/>
      <c r="I329" s="396"/>
      <c r="J329" s="396"/>
      <c r="K329" s="396"/>
      <c r="L329" s="396"/>
      <c r="M329" s="396"/>
      <c r="N329" s="402">
        <v>8519253016</v>
      </c>
      <c r="O329" s="402"/>
      <c r="P329" s="402"/>
      <c r="Q329" s="402"/>
      <c r="R329" s="402"/>
      <c r="S329" s="402"/>
      <c r="T329" s="403">
        <v>7812905370</v>
      </c>
      <c r="U329" s="403"/>
      <c r="V329" s="403"/>
      <c r="W329" s="403"/>
      <c r="X329" s="403"/>
      <c r="Y329" s="403"/>
    </row>
    <row r="330" spans="1:28" ht="15" customHeight="1">
      <c r="A330" s="396" t="s">
        <v>611</v>
      </c>
      <c r="B330" s="396"/>
      <c r="C330" s="396"/>
      <c r="D330" s="396"/>
      <c r="E330" s="396"/>
      <c r="F330" s="396"/>
      <c r="G330" s="396"/>
      <c r="H330" s="396"/>
      <c r="I330" s="396"/>
      <c r="J330" s="396"/>
      <c r="K330" s="396"/>
      <c r="L330" s="396"/>
      <c r="M330" s="396"/>
      <c r="N330" s="402">
        <f>75525759218+8389302819+538191435</f>
        <v>84453253472</v>
      </c>
      <c r="O330" s="402"/>
      <c r="P330" s="402"/>
      <c r="Q330" s="402"/>
      <c r="R330" s="402"/>
      <c r="S330" s="402"/>
      <c r="T330" s="403">
        <v>99399748987</v>
      </c>
      <c r="U330" s="403"/>
      <c r="V330" s="403"/>
      <c r="W330" s="403"/>
      <c r="X330" s="403"/>
      <c r="Y330" s="403"/>
    </row>
    <row r="331" spans="1:28" ht="15" customHeight="1">
      <c r="A331" s="401" t="s">
        <v>612</v>
      </c>
      <c r="B331" s="396"/>
      <c r="C331" s="396"/>
      <c r="D331" s="396"/>
      <c r="E331" s="396"/>
      <c r="F331" s="396"/>
      <c r="G331" s="396"/>
      <c r="H331" s="396"/>
      <c r="I331" s="396"/>
      <c r="J331" s="396"/>
      <c r="K331" s="396"/>
      <c r="L331" s="396"/>
      <c r="M331" s="396"/>
      <c r="N331" s="402"/>
      <c r="O331" s="402"/>
      <c r="P331" s="402"/>
      <c r="Q331" s="402"/>
      <c r="R331" s="402"/>
      <c r="S331" s="402"/>
      <c r="T331" s="403"/>
      <c r="U331" s="403"/>
      <c r="V331" s="403"/>
      <c r="W331" s="403"/>
      <c r="X331" s="403"/>
      <c r="Y331" s="403"/>
    </row>
    <row r="332" spans="1:28" ht="15" customHeight="1">
      <c r="A332" s="396" t="s">
        <v>613</v>
      </c>
      <c r="B332" s="396"/>
      <c r="C332" s="396"/>
      <c r="D332" s="396"/>
      <c r="E332" s="396"/>
      <c r="F332" s="396"/>
      <c r="G332" s="396"/>
      <c r="H332" s="396"/>
      <c r="I332" s="396"/>
      <c r="J332" s="396"/>
      <c r="K332" s="396"/>
      <c r="L332" s="396"/>
      <c r="M332" s="396"/>
      <c r="N332" s="406">
        <f>N334+N335+N336+N337+N333</f>
        <v>961543221</v>
      </c>
      <c r="O332" s="406"/>
      <c r="P332" s="406"/>
      <c r="Q332" s="406"/>
      <c r="R332" s="406"/>
      <c r="S332" s="406"/>
      <c r="T332" s="405">
        <f>T334+T335+T336+T337+T333</f>
        <v>1952168583</v>
      </c>
      <c r="U332" s="405"/>
      <c r="V332" s="405"/>
      <c r="W332" s="405"/>
      <c r="X332" s="405"/>
      <c r="Y332" s="405"/>
    </row>
    <row r="333" spans="1:28" ht="15" customHeight="1">
      <c r="A333" s="396" t="s">
        <v>607</v>
      </c>
      <c r="B333" s="396"/>
      <c r="C333" s="396"/>
      <c r="D333" s="396"/>
      <c r="E333" s="396"/>
      <c r="F333" s="396"/>
      <c r="G333" s="396"/>
      <c r="H333" s="396"/>
      <c r="I333" s="396"/>
      <c r="J333" s="396"/>
      <c r="K333" s="396"/>
      <c r="L333" s="396"/>
      <c r="M333" s="396"/>
      <c r="N333" s="402">
        <v>28132352</v>
      </c>
      <c r="O333" s="402"/>
      <c r="P333" s="402"/>
      <c r="Q333" s="402"/>
      <c r="R333" s="402"/>
      <c r="S333" s="402"/>
      <c r="T333" s="403">
        <v>366955680</v>
      </c>
      <c r="U333" s="403"/>
      <c r="V333" s="403"/>
      <c r="W333" s="403"/>
      <c r="X333" s="403"/>
      <c r="Y333" s="403"/>
    </row>
    <row r="334" spans="1:28" ht="15" customHeight="1">
      <c r="A334" s="396" t="s">
        <v>608</v>
      </c>
      <c r="B334" s="396"/>
      <c r="C334" s="396"/>
      <c r="D334" s="396"/>
      <c r="E334" s="396"/>
      <c r="F334" s="396"/>
      <c r="G334" s="396"/>
      <c r="H334" s="396"/>
      <c r="I334" s="396"/>
      <c r="J334" s="396"/>
      <c r="K334" s="396"/>
      <c r="L334" s="396"/>
      <c r="M334" s="396"/>
      <c r="N334" s="402">
        <v>4645023</v>
      </c>
      <c r="O334" s="402"/>
      <c r="P334" s="402"/>
      <c r="Q334" s="402"/>
      <c r="R334" s="402"/>
      <c r="S334" s="402"/>
      <c r="T334" s="403">
        <v>54371850</v>
      </c>
      <c r="U334" s="403"/>
      <c r="V334" s="403"/>
      <c r="W334" s="403"/>
      <c r="X334" s="403"/>
      <c r="Y334" s="403"/>
    </row>
    <row r="335" spans="1:28" ht="15" customHeight="1">
      <c r="A335" s="396" t="s">
        <v>609</v>
      </c>
      <c r="B335" s="396"/>
      <c r="C335" s="396"/>
      <c r="D335" s="396"/>
      <c r="E335" s="396"/>
      <c r="F335" s="396"/>
      <c r="G335" s="396"/>
      <c r="H335" s="396"/>
      <c r="I335" s="396"/>
      <c r="J335" s="396"/>
      <c r="K335" s="396"/>
      <c r="L335" s="396"/>
      <c r="M335" s="396"/>
      <c r="N335" s="402">
        <v>4846880</v>
      </c>
      <c r="O335" s="402"/>
      <c r="P335" s="402"/>
      <c r="Q335" s="402"/>
      <c r="R335" s="402"/>
      <c r="S335" s="402"/>
      <c r="T335" s="403">
        <v>45580191</v>
      </c>
      <c r="U335" s="403"/>
      <c r="V335" s="403"/>
      <c r="W335" s="403"/>
      <c r="X335" s="403"/>
      <c r="Y335" s="403"/>
    </row>
    <row r="336" spans="1:28" ht="15" customHeight="1">
      <c r="A336" s="396" t="s">
        <v>610</v>
      </c>
      <c r="B336" s="396"/>
      <c r="C336" s="396"/>
      <c r="D336" s="396"/>
      <c r="E336" s="396"/>
      <c r="F336" s="396"/>
      <c r="G336" s="396"/>
      <c r="H336" s="396"/>
      <c r="I336" s="396"/>
      <c r="J336" s="396"/>
      <c r="K336" s="396"/>
      <c r="L336" s="396"/>
      <c r="M336" s="396"/>
      <c r="N336" s="402">
        <v>923736706</v>
      </c>
      <c r="O336" s="402"/>
      <c r="P336" s="402"/>
      <c r="Q336" s="402"/>
      <c r="R336" s="402"/>
      <c r="S336" s="402"/>
      <c r="T336" s="403">
        <v>1483750085</v>
      </c>
      <c r="U336" s="403"/>
      <c r="V336" s="403"/>
      <c r="W336" s="403"/>
      <c r="X336" s="403"/>
      <c r="Y336" s="403"/>
    </row>
    <row r="337" spans="1:29" ht="15" customHeight="1">
      <c r="A337" s="396" t="s">
        <v>611</v>
      </c>
      <c r="B337" s="396"/>
      <c r="C337" s="396"/>
      <c r="D337" s="396"/>
      <c r="E337" s="396"/>
      <c r="F337" s="396"/>
      <c r="G337" s="396"/>
      <c r="H337" s="396"/>
      <c r="I337" s="396"/>
      <c r="J337" s="396"/>
      <c r="K337" s="396"/>
      <c r="L337" s="396"/>
      <c r="M337" s="396"/>
      <c r="N337" s="402">
        <v>182260</v>
      </c>
      <c r="O337" s="402"/>
      <c r="P337" s="402"/>
      <c r="Q337" s="402"/>
      <c r="R337" s="402"/>
      <c r="S337" s="402"/>
      <c r="T337" s="403">
        <v>1510777</v>
      </c>
      <c r="U337" s="403"/>
      <c r="V337" s="403"/>
      <c r="W337" s="403"/>
      <c r="X337" s="403"/>
      <c r="Y337" s="403"/>
      <c r="AB337" s="251"/>
    </row>
    <row r="338" spans="1:29" ht="30" customHeight="1">
      <c r="A338" s="396" t="s">
        <v>614</v>
      </c>
      <c r="B338" s="396"/>
      <c r="C338" s="396"/>
      <c r="D338" s="396"/>
      <c r="E338" s="396"/>
      <c r="F338" s="396"/>
      <c r="G338" s="396"/>
      <c r="H338" s="396"/>
      <c r="I338" s="396"/>
      <c r="J338" s="396"/>
      <c r="K338" s="396"/>
      <c r="L338" s="396"/>
      <c r="M338" s="396"/>
      <c r="N338" s="407">
        <f>N339+N340+N341</f>
        <v>1175313093</v>
      </c>
      <c r="O338" s="407"/>
      <c r="P338" s="407"/>
      <c r="Q338" s="407"/>
      <c r="R338" s="407"/>
      <c r="S338" s="407"/>
      <c r="T338" s="407">
        <f>T339+T340+T341</f>
        <v>14247972839</v>
      </c>
      <c r="U338" s="407"/>
      <c r="V338" s="407"/>
      <c r="W338" s="407"/>
      <c r="X338" s="407"/>
      <c r="Y338" s="407"/>
      <c r="AB338" s="251">
        <f>N325-N338</f>
        <v>107454308724</v>
      </c>
      <c r="AC338" s="251">
        <f>T325-T338</f>
        <v>111402653362</v>
      </c>
    </row>
    <row r="339" spans="1:29" ht="15" customHeight="1">
      <c r="A339" s="396" t="s">
        <v>615</v>
      </c>
      <c r="B339" s="396"/>
      <c r="C339" s="396"/>
      <c r="D339" s="396"/>
      <c r="E339" s="396"/>
      <c r="F339" s="396"/>
      <c r="G339" s="396"/>
      <c r="H339" s="396"/>
      <c r="I339" s="396"/>
      <c r="J339" s="396"/>
      <c r="K339" s="396"/>
      <c r="L339" s="396"/>
      <c r="M339" s="396"/>
      <c r="N339" s="402"/>
      <c r="O339" s="402"/>
      <c r="P339" s="402"/>
      <c r="Q339" s="402"/>
      <c r="R339" s="402"/>
      <c r="S339" s="402"/>
      <c r="T339" s="403"/>
      <c r="U339" s="403"/>
      <c r="V339" s="403"/>
      <c r="W339" s="403"/>
      <c r="X339" s="403"/>
      <c r="Y339" s="403"/>
    </row>
    <row r="340" spans="1:29" ht="15" customHeight="1">
      <c r="A340" s="401" t="s">
        <v>616</v>
      </c>
      <c r="B340" s="396"/>
      <c r="C340" s="396"/>
      <c r="D340" s="396"/>
      <c r="E340" s="396"/>
      <c r="F340" s="396"/>
      <c r="G340" s="396"/>
      <c r="H340" s="396"/>
      <c r="I340" s="396"/>
      <c r="J340" s="396"/>
      <c r="K340" s="396"/>
      <c r="L340" s="396"/>
      <c r="M340" s="396"/>
      <c r="N340" s="402">
        <v>1175313093</v>
      </c>
      <c r="O340" s="402"/>
      <c r="P340" s="402"/>
      <c r="Q340" s="402"/>
      <c r="R340" s="402"/>
      <c r="S340" s="402"/>
      <c r="T340" s="403">
        <v>14247972839</v>
      </c>
      <c r="U340" s="403"/>
      <c r="V340" s="403"/>
      <c r="W340" s="403"/>
      <c r="X340" s="403"/>
      <c r="Y340" s="403"/>
    </row>
    <row r="341" spans="1:29" ht="15" customHeight="1">
      <c r="A341" s="396" t="s">
        <v>617</v>
      </c>
      <c r="B341" s="396"/>
      <c r="C341" s="396"/>
      <c r="D341" s="396"/>
      <c r="E341" s="396"/>
      <c r="F341" s="396"/>
      <c r="G341" s="396"/>
      <c r="H341" s="396"/>
      <c r="I341" s="396"/>
      <c r="J341" s="396"/>
      <c r="K341" s="396"/>
      <c r="L341" s="396"/>
      <c r="M341" s="396"/>
      <c r="N341" s="402"/>
      <c r="O341" s="402"/>
      <c r="P341" s="402"/>
      <c r="Q341" s="402"/>
      <c r="R341" s="402"/>
      <c r="S341" s="402"/>
      <c r="T341" s="403"/>
      <c r="U341" s="403"/>
      <c r="V341" s="403"/>
      <c r="W341" s="403"/>
      <c r="X341" s="403"/>
      <c r="Y341" s="403"/>
    </row>
    <row r="342" spans="1:29" ht="15" customHeight="1">
      <c r="A342" s="242" t="s">
        <v>618</v>
      </c>
      <c r="N342" s="399" t="s">
        <v>322</v>
      </c>
      <c r="O342" s="399"/>
      <c r="P342" s="399"/>
      <c r="Q342" s="399"/>
      <c r="R342" s="399"/>
      <c r="S342" s="399"/>
      <c r="T342" s="400" t="s">
        <v>323</v>
      </c>
      <c r="U342" s="400"/>
      <c r="V342" s="400"/>
      <c r="W342" s="400"/>
      <c r="X342" s="400"/>
      <c r="Y342" s="400"/>
    </row>
    <row r="343" spans="1:29" ht="15" customHeight="1">
      <c r="A343" s="396" t="s">
        <v>607</v>
      </c>
      <c r="B343" s="396"/>
      <c r="C343" s="396"/>
      <c r="D343" s="396"/>
      <c r="E343" s="396"/>
      <c r="F343" s="396"/>
      <c r="G343" s="396"/>
      <c r="H343" s="396"/>
      <c r="I343" s="396"/>
      <c r="J343" s="396"/>
      <c r="K343" s="396"/>
      <c r="L343" s="396"/>
      <c r="M343" s="396"/>
      <c r="N343" s="402">
        <v>456941018574</v>
      </c>
      <c r="O343" s="402"/>
      <c r="P343" s="402"/>
      <c r="Q343" s="402"/>
      <c r="R343" s="402"/>
      <c r="S343" s="402"/>
      <c r="T343" s="403">
        <v>712816177421</v>
      </c>
      <c r="U343" s="403"/>
      <c r="V343" s="403"/>
      <c r="W343" s="403"/>
      <c r="X343" s="403"/>
      <c r="Y343" s="403"/>
    </row>
    <row r="344" spans="1:29" ht="15" customHeight="1">
      <c r="A344" s="396" t="s">
        <v>608</v>
      </c>
      <c r="B344" s="396"/>
      <c r="C344" s="396"/>
      <c r="D344" s="396"/>
      <c r="E344" s="396"/>
      <c r="F344" s="396"/>
      <c r="G344" s="396"/>
      <c r="H344" s="396"/>
      <c r="I344" s="396"/>
      <c r="J344" s="396"/>
      <c r="K344" s="396"/>
      <c r="L344" s="396"/>
      <c r="M344" s="396"/>
      <c r="N344" s="402">
        <v>169056311812</v>
      </c>
      <c r="O344" s="402"/>
      <c r="P344" s="402"/>
      <c r="Q344" s="402"/>
      <c r="R344" s="402"/>
      <c r="S344" s="402"/>
      <c r="T344" s="403">
        <v>200415762629</v>
      </c>
      <c r="U344" s="403"/>
      <c r="V344" s="403"/>
      <c r="W344" s="403"/>
      <c r="X344" s="403"/>
      <c r="Y344" s="403"/>
    </row>
    <row r="345" spans="1:29" ht="15" customHeight="1">
      <c r="A345" s="396" t="s">
        <v>609</v>
      </c>
      <c r="B345" s="396"/>
      <c r="C345" s="396"/>
      <c r="D345" s="396"/>
      <c r="E345" s="396"/>
      <c r="F345" s="396"/>
      <c r="G345" s="396"/>
      <c r="H345" s="396"/>
      <c r="I345" s="396"/>
      <c r="J345" s="396"/>
      <c r="K345" s="396"/>
      <c r="L345" s="396"/>
      <c r="M345" s="396"/>
      <c r="N345" s="402">
        <v>99380513096</v>
      </c>
      <c r="O345" s="402"/>
      <c r="P345" s="402"/>
      <c r="Q345" s="402"/>
      <c r="R345" s="402"/>
      <c r="S345" s="402"/>
      <c r="T345" s="403">
        <v>100690291825</v>
      </c>
      <c r="U345" s="403"/>
      <c r="V345" s="403"/>
      <c r="W345" s="403"/>
      <c r="X345" s="403"/>
      <c r="Y345" s="403"/>
    </row>
    <row r="346" spans="1:29" ht="15" customHeight="1">
      <c r="A346" s="396" t="s">
        <v>610</v>
      </c>
      <c r="B346" s="396"/>
      <c r="C346" s="396"/>
      <c r="D346" s="396"/>
      <c r="E346" s="396"/>
      <c r="F346" s="396"/>
      <c r="G346" s="396"/>
      <c r="H346" s="396"/>
      <c r="I346" s="396"/>
      <c r="J346" s="396"/>
      <c r="K346" s="396"/>
      <c r="L346" s="396"/>
      <c r="M346" s="396"/>
      <c r="N346" s="402">
        <v>544754133326</v>
      </c>
      <c r="O346" s="402"/>
      <c r="P346" s="402"/>
      <c r="Q346" s="402"/>
      <c r="R346" s="402"/>
      <c r="S346" s="402"/>
      <c r="T346" s="403">
        <v>730589481413</v>
      </c>
      <c r="U346" s="403"/>
      <c r="V346" s="403"/>
      <c r="W346" s="403"/>
      <c r="X346" s="403"/>
      <c r="Y346" s="403"/>
    </row>
    <row r="347" spans="1:29" ht="15" customHeight="1">
      <c r="A347" s="396" t="s">
        <v>611</v>
      </c>
      <c r="B347" s="396"/>
      <c r="C347" s="396"/>
      <c r="D347" s="396"/>
      <c r="E347" s="396"/>
      <c r="F347" s="396"/>
      <c r="G347" s="396"/>
      <c r="H347" s="396"/>
      <c r="I347" s="396"/>
      <c r="J347" s="396"/>
      <c r="K347" s="396"/>
      <c r="L347" s="396"/>
      <c r="M347" s="396"/>
      <c r="N347" s="402">
        <v>471094331673</v>
      </c>
      <c r="O347" s="402"/>
      <c r="P347" s="402"/>
      <c r="Q347" s="402"/>
      <c r="R347" s="402"/>
      <c r="S347" s="402"/>
      <c r="T347" s="403">
        <v>750393131476</v>
      </c>
      <c r="U347" s="403"/>
      <c r="V347" s="403"/>
      <c r="W347" s="403"/>
      <c r="X347" s="403"/>
      <c r="Y347" s="403"/>
    </row>
    <row r="348" spans="1:29" ht="15" customHeight="1">
      <c r="A348" s="398" t="s">
        <v>359</v>
      </c>
      <c r="B348" s="398"/>
      <c r="C348" s="398"/>
      <c r="D348" s="398"/>
      <c r="E348" s="398"/>
      <c r="F348" s="398"/>
      <c r="G348" s="398"/>
      <c r="H348" s="398"/>
      <c r="I348" s="398"/>
      <c r="J348" s="398"/>
      <c r="K348" s="398"/>
      <c r="L348" s="398"/>
      <c r="M348" s="398"/>
      <c r="N348" s="406">
        <f>SUM(N343:S347)</f>
        <v>1741226308481</v>
      </c>
      <c r="O348" s="406"/>
      <c r="P348" s="406"/>
      <c r="Q348" s="406"/>
      <c r="R348" s="406"/>
      <c r="S348" s="406"/>
      <c r="T348" s="405">
        <f>SUM(T343:Y347)</f>
        <v>2494904844764</v>
      </c>
      <c r="U348" s="405"/>
      <c r="V348" s="405"/>
      <c r="W348" s="405"/>
      <c r="X348" s="405"/>
      <c r="Y348" s="405"/>
    </row>
    <row r="349" spans="1:29" ht="15" customHeight="1"/>
    <row r="350" spans="1:29" ht="15" customHeight="1">
      <c r="A350" s="242" t="s">
        <v>619</v>
      </c>
      <c r="N350" s="400" t="s">
        <v>322</v>
      </c>
      <c r="O350" s="400"/>
      <c r="P350" s="400"/>
      <c r="Q350" s="400"/>
      <c r="R350" s="400"/>
      <c r="S350" s="400"/>
      <c r="T350" s="400" t="s">
        <v>323</v>
      </c>
      <c r="U350" s="400"/>
      <c r="V350" s="400"/>
      <c r="W350" s="400"/>
      <c r="X350" s="400"/>
      <c r="Y350" s="400"/>
    </row>
    <row r="351" spans="1:29" ht="30" customHeight="1">
      <c r="A351" s="396" t="s">
        <v>620</v>
      </c>
      <c r="B351" s="396"/>
      <c r="C351" s="396"/>
      <c r="D351" s="396"/>
      <c r="E351" s="396"/>
      <c r="F351" s="396"/>
      <c r="G351" s="396"/>
      <c r="H351" s="396"/>
      <c r="I351" s="396"/>
      <c r="J351" s="396"/>
      <c r="K351" s="396"/>
      <c r="L351" s="396"/>
      <c r="M351" s="396"/>
      <c r="N351" s="403">
        <v>1083002725</v>
      </c>
      <c r="O351" s="403"/>
      <c r="P351" s="403"/>
      <c r="Q351" s="403"/>
      <c r="R351" s="403"/>
      <c r="S351" s="403"/>
      <c r="T351" s="403">
        <v>1837395723</v>
      </c>
      <c r="U351" s="403"/>
      <c r="V351" s="403"/>
      <c r="W351" s="403"/>
      <c r="X351" s="403"/>
      <c r="Y351" s="403"/>
    </row>
    <row r="352" spans="1:29" ht="30" customHeight="1">
      <c r="A352" s="396" t="s">
        <v>621</v>
      </c>
      <c r="B352" s="396"/>
      <c r="C352" s="396"/>
      <c r="D352" s="396"/>
      <c r="E352" s="396"/>
      <c r="F352" s="396"/>
      <c r="G352" s="396"/>
      <c r="H352" s="396"/>
      <c r="I352" s="396"/>
      <c r="J352" s="396"/>
      <c r="K352" s="396"/>
      <c r="L352" s="396"/>
      <c r="M352" s="396"/>
      <c r="N352" s="403">
        <v>0</v>
      </c>
      <c r="O352" s="403"/>
      <c r="P352" s="403"/>
      <c r="Q352" s="403"/>
      <c r="R352" s="403"/>
      <c r="S352" s="403"/>
      <c r="T352" s="403">
        <v>0</v>
      </c>
      <c r="U352" s="403"/>
      <c r="V352" s="403"/>
      <c r="W352" s="403"/>
      <c r="X352" s="403"/>
      <c r="Y352" s="403"/>
    </row>
    <row r="353" spans="1:25" ht="15" customHeight="1">
      <c r="A353" s="396" t="s">
        <v>622</v>
      </c>
      <c r="B353" s="396"/>
      <c r="C353" s="396"/>
      <c r="D353" s="396"/>
      <c r="E353" s="396"/>
      <c r="F353" s="396"/>
      <c r="G353" s="396"/>
      <c r="H353" s="396"/>
      <c r="I353" s="396"/>
      <c r="J353" s="396"/>
      <c r="K353" s="396"/>
      <c r="L353" s="396"/>
      <c r="M353" s="396"/>
      <c r="N353" s="405">
        <f>+N352+N351</f>
        <v>1083002725</v>
      </c>
      <c r="O353" s="405"/>
      <c r="P353" s="405"/>
      <c r="Q353" s="405"/>
      <c r="R353" s="405"/>
      <c r="S353" s="405"/>
      <c r="T353" s="405">
        <f>+T352+T351</f>
        <v>1837395723</v>
      </c>
      <c r="U353" s="405"/>
      <c r="V353" s="405"/>
      <c r="W353" s="405"/>
      <c r="X353" s="405"/>
      <c r="Y353" s="405"/>
    </row>
    <row r="354" spans="1:25" ht="15" customHeight="1"/>
    <row r="355" spans="1:25" ht="15" customHeight="1">
      <c r="A355" s="242" t="s">
        <v>623</v>
      </c>
      <c r="N355" s="400" t="s">
        <v>322</v>
      </c>
      <c r="O355" s="400"/>
      <c r="P355" s="400"/>
      <c r="Q355" s="400"/>
      <c r="R355" s="400"/>
      <c r="S355" s="400"/>
      <c r="T355" s="400" t="s">
        <v>323</v>
      </c>
      <c r="U355" s="400"/>
      <c r="V355" s="400"/>
      <c r="W355" s="400"/>
      <c r="X355" s="400"/>
      <c r="Y355" s="400"/>
    </row>
    <row r="356" spans="1:25" ht="30" customHeight="1">
      <c r="A356" s="396" t="s">
        <v>624</v>
      </c>
      <c r="B356" s="396"/>
      <c r="C356" s="396"/>
      <c r="D356" s="396"/>
      <c r="E356" s="396"/>
      <c r="F356" s="396"/>
      <c r="G356" s="396"/>
      <c r="H356" s="396"/>
      <c r="I356" s="396"/>
      <c r="J356" s="396"/>
      <c r="K356" s="396"/>
      <c r="L356" s="396"/>
      <c r="M356" s="396"/>
      <c r="N356" s="403">
        <v>0</v>
      </c>
      <c r="O356" s="403"/>
      <c r="P356" s="403"/>
      <c r="Q356" s="403"/>
      <c r="R356" s="403"/>
      <c r="S356" s="403"/>
      <c r="T356" s="403">
        <v>0</v>
      </c>
      <c r="U356" s="403"/>
      <c r="V356" s="403"/>
      <c r="W356" s="403"/>
      <c r="X356" s="403"/>
      <c r="Y356" s="403"/>
    </row>
    <row r="357" spans="1:25" ht="30" customHeight="1">
      <c r="A357" s="396" t="s">
        <v>625</v>
      </c>
      <c r="B357" s="396"/>
      <c r="C357" s="396"/>
      <c r="D357" s="396"/>
      <c r="E357" s="396"/>
      <c r="F357" s="396"/>
      <c r="G357" s="396"/>
      <c r="H357" s="396"/>
      <c r="I357" s="396"/>
      <c r="J357" s="396"/>
      <c r="K357" s="396"/>
      <c r="L357" s="396"/>
      <c r="M357" s="396"/>
      <c r="N357" s="403">
        <v>0</v>
      </c>
      <c r="O357" s="403"/>
      <c r="P357" s="403"/>
      <c r="Q357" s="403"/>
      <c r="R357" s="403"/>
      <c r="S357" s="403"/>
      <c r="T357" s="403">
        <v>0</v>
      </c>
      <c r="U357" s="403"/>
      <c r="V357" s="403"/>
      <c r="W357" s="403"/>
      <c r="X357" s="403"/>
      <c r="Y357" s="403"/>
    </row>
    <row r="358" spans="1:25" ht="30" customHeight="1">
      <c r="A358" s="396" t="s">
        <v>626</v>
      </c>
      <c r="B358" s="396"/>
      <c r="C358" s="396"/>
      <c r="D358" s="396"/>
      <c r="E358" s="396"/>
      <c r="F358" s="396"/>
      <c r="G358" s="396"/>
      <c r="H358" s="396"/>
      <c r="I358" s="396"/>
      <c r="J358" s="396"/>
      <c r="K358" s="396"/>
      <c r="L358" s="396"/>
      <c r="M358" s="396"/>
      <c r="N358" s="403">
        <v>0</v>
      </c>
      <c r="O358" s="403"/>
      <c r="P358" s="403"/>
      <c r="Q358" s="403"/>
      <c r="R358" s="403"/>
      <c r="S358" s="403"/>
      <c r="T358" s="403">
        <v>0</v>
      </c>
      <c r="U358" s="403"/>
      <c r="V358" s="403"/>
      <c r="W358" s="403"/>
      <c r="X358" s="403"/>
      <c r="Y358" s="403"/>
    </row>
    <row r="359" spans="1:25" ht="45" hidden="1" customHeight="1">
      <c r="A359" s="401" t="s">
        <v>627</v>
      </c>
      <c r="B359" s="396"/>
      <c r="C359" s="396"/>
      <c r="D359" s="396"/>
      <c r="E359" s="396"/>
      <c r="F359" s="396"/>
      <c r="G359" s="396"/>
      <c r="H359" s="396"/>
      <c r="I359" s="396"/>
      <c r="J359" s="396"/>
      <c r="K359" s="396"/>
      <c r="L359" s="396"/>
      <c r="M359" s="396"/>
      <c r="N359" s="403">
        <v>0</v>
      </c>
      <c r="O359" s="403"/>
      <c r="P359" s="403"/>
      <c r="Q359" s="403"/>
      <c r="R359" s="403"/>
      <c r="S359" s="403"/>
      <c r="T359" s="403">
        <v>0</v>
      </c>
      <c r="U359" s="403"/>
      <c r="V359" s="403"/>
      <c r="W359" s="403"/>
      <c r="X359" s="403"/>
      <c r="Y359" s="403"/>
    </row>
    <row r="360" spans="1:25" ht="45" hidden="1" customHeight="1">
      <c r="A360" s="401" t="s">
        <v>628</v>
      </c>
      <c r="B360" s="396"/>
      <c r="C360" s="396"/>
      <c r="D360" s="396"/>
      <c r="E360" s="396"/>
      <c r="F360" s="396"/>
      <c r="G360" s="396"/>
      <c r="H360" s="396"/>
      <c r="I360" s="396"/>
      <c r="J360" s="396"/>
      <c r="K360" s="396"/>
      <c r="L360" s="396"/>
      <c r="M360" s="396"/>
      <c r="N360" s="403">
        <v>0</v>
      </c>
      <c r="O360" s="403"/>
      <c r="P360" s="403"/>
      <c r="Q360" s="403"/>
      <c r="R360" s="403"/>
      <c r="S360" s="403"/>
      <c r="T360" s="403">
        <v>0</v>
      </c>
      <c r="U360" s="403"/>
      <c r="V360" s="403"/>
      <c r="W360" s="403"/>
      <c r="X360" s="403"/>
      <c r="Y360" s="403"/>
    </row>
    <row r="361" spans="1:25" ht="15" customHeight="1">
      <c r="A361" s="404" t="s">
        <v>629</v>
      </c>
      <c r="B361" s="404"/>
      <c r="C361" s="404"/>
      <c r="D361" s="404"/>
      <c r="E361" s="404"/>
      <c r="F361" s="404"/>
      <c r="G361" s="404"/>
      <c r="H361" s="404"/>
      <c r="I361" s="404"/>
      <c r="J361" s="404"/>
      <c r="K361" s="404"/>
      <c r="L361" s="404"/>
      <c r="M361" s="404"/>
      <c r="N361" s="403"/>
      <c r="O361" s="403"/>
      <c r="P361" s="403"/>
      <c r="Q361" s="403"/>
      <c r="R361" s="403"/>
      <c r="S361" s="403"/>
      <c r="T361" s="403"/>
      <c r="U361" s="403"/>
      <c r="V361" s="403"/>
      <c r="W361" s="403"/>
      <c r="X361" s="403"/>
      <c r="Y361" s="403"/>
    </row>
    <row r="362" spans="1:25" ht="15" customHeight="1"/>
    <row r="363" spans="1:25" ht="17.25" customHeight="1">
      <c r="A363" s="242" t="s">
        <v>630</v>
      </c>
    </row>
    <row r="364" spans="1:25" ht="18.75" customHeight="1">
      <c r="A364" s="241" t="s">
        <v>631</v>
      </c>
    </row>
    <row r="365" spans="1:25" ht="15" customHeight="1">
      <c r="N365" s="400" t="s">
        <v>322</v>
      </c>
      <c r="O365" s="400"/>
      <c r="P365" s="400"/>
      <c r="Q365" s="400"/>
      <c r="R365" s="400"/>
      <c r="S365" s="400"/>
      <c r="T365" s="400" t="s">
        <v>323</v>
      </c>
      <c r="U365" s="400"/>
      <c r="V365" s="400"/>
      <c r="W365" s="400"/>
      <c r="X365" s="400"/>
      <c r="Y365" s="400"/>
    </row>
    <row r="366" spans="1:25" ht="30" customHeight="1">
      <c r="A366" s="401" t="s">
        <v>632</v>
      </c>
      <c r="B366" s="396"/>
      <c r="C366" s="396"/>
      <c r="D366" s="396"/>
      <c r="E366" s="396"/>
      <c r="F366" s="396"/>
      <c r="G366" s="396"/>
      <c r="H366" s="396"/>
      <c r="I366" s="396"/>
      <c r="J366" s="396"/>
      <c r="K366" s="396"/>
      <c r="L366" s="396"/>
      <c r="M366" s="396"/>
      <c r="N366" s="403">
        <v>0</v>
      </c>
      <c r="O366" s="403"/>
      <c r="P366" s="403"/>
      <c r="Q366" s="403"/>
      <c r="R366" s="403"/>
      <c r="S366" s="403"/>
      <c r="T366" s="403">
        <v>0</v>
      </c>
      <c r="U366" s="403"/>
      <c r="V366" s="403"/>
      <c r="W366" s="403"/>
      <c r="X366" s="403"/>
      <c r="Y366" s="403"/>
    </row>
    <row r="367" spans="1:25" ht="19.5" customHeight="1">
      <c r="A367" s="243" t="s">
        <v>633</v>
      </c>
      <c r="N367" s="403">
        <v>0</v>
      </c>
      <c r="O367" s="403"/>
      <c r="P367" s="403"/>
      <c r="Q367" s="403"/>
      <c r="R367" s="403"/>
      <c r="S367" s="403"/>
      <c r="T367" s="403">
        <v>0</v>
      </c>
      <c r="U367" s="403"/>
      <c r="V367" s="403"/>
      <c r="W367" s="403"/>
      <c r="X367" s="403"/>
      <c r="Y367" s="403"/>
    </row>
    <row r="368" spans="1:25" ht="19.5" customHeight="1">
      <c r="A368" s="243" t="s">
        <v>634</v>
      </c>
      <c r="N368" s="403">
        <v>0</v>
      </c>
      <c r="O368" s="403"/>
      <c r="P368" s="403"/>
      <c r="Q368" s="403"/>
      <c r="R368" s="403"/>
      <c r="S368" s="403"/>
      <c r="T368" s="403">
        <v>0</v>
      </c>
      <c r="U368" s="403"/>
      <c r="V368" s="403"/>
      <c r="W368" s="403"/>
      <c r="X368" s="403"/>
      <c r="Y368" s="403"/>
    </row>
    <row r="369" spans="1:29" ht="19.5" customHeight="1">
      <c r="A369" s="243" t="s">
        <v>635</v>
      </c>
      <c r="N369" s="403">
        <v>0</v>
      </c>
      <c r="O369" s="403"/>
      <c r="P369" s="403"/>
      <c r="Q369" s="403"/>
      <c r="R369" s="403"/>
      <c r="S369" s="403"/>
      <c r="T369" s="403">
        <v>0</v>
      </c>
      <c r="U369" s="403"/>
      <c r="V369" s="403"/>
      <c r="W369" s="403"/>
      <c r="X369" s="403"/>
      <c r="Y369" s="403"/>
    </row>
    <row r="370" spans="1:29" ht="15" customHeight="1"/>
    <row r="371" spans="1:29" ht="15" customHeight="1">
      <c r="A371" s="241" t="s">
        <v>636</v>
      </c>
    </row>
    <row r="372" spans="1:29" ht="15" customHeight="1"/>
    <row r="373" spans="1:29" ht="15" customHeight="1">
      <c r="A373" s="241" t="s">
        <v>637</v>
      </c>
      <c r="N373" s="399" t="s">
        <v>322</v>
      </c>
      <c r="O373" s="399"/>
      <c r="P373" s="399"/>
      <c r="Q373" s="399"/>
      <c r="R373" s="399"/>
      <c r="S373" s="399"/>
      <c r="T373" s="400" t="s">
        <v>323</v>
      </c>
      <c r="U373" s="400"/>
      <c r="V373" s="400"/>
      <c r="W373" s="400"/>
      <c r="X373" s="400"/>
      <c r="Y373" s="400"/>
    </row>
    <row r="374" spans="1:29" ht="15" customHeight="1">
      <c r="A374" s="401" t="s">
        <v>638</v>
      </c>
      <c r="B374" s="396"/>
      <c r="C374" s="396"/>
      <c r="D374" s="396"/>
      <c r="E374" s="396"/>
      <c r="F374" s="396"/>
      <c r="G374" s="396"/>
      <c r="H374" s="396"/>
      <c r="I374" s="396"/>
      <c r="J374" s="396"/>
      <c r="K374" s="396"/>
      <c r="L374" s="396"/>
      <c r="M374" s="396"/>
      <c r="N374" s="402">
        <v>505995016072</v>
      </c>
      <c r="O374" s="402"/>
      <c r="P374" s="402"/>
      <c r="Q374" s="402"/>
      <c r="R374" s="402"/>
      <c r="S374" s="402"/>
      <c r="T374" s="403">
        <v>282750198643</v>
      </c>
      <c r="U374" s="403"/>
      <c r="V374" s="403"/>
      <c r="W374" s="403"/>
      <c r="X374" s="403"/>
      <c r="Y374" s="403"/>
      <c r="AB374" s="261"/>
      <c r="AC374" s="262"/>
    </row>
    <row r="375" spans="1:29" ht="15" customHeight="1">
      <c r="A375" s="401" t="s">
        <v>639</v>
      </c>
      <c r="B375" s="396"/>
      <c r="C375" s="396"/>
      <c r="D375" s="396"/>
      <c r="E375" s="396"/>
      <c r="F375" s="396"/>
      <c r="G375" s="396"/>
      <c r="H375" s="396"/>
      <c r="I375" s="396"/>
      <c r="J375" s="396"/>
      <c r="K375" s="396"/>
      <c r="L375" s="396"/>
      <c r="M375" s="396"/>
      <c r="N375" s="402">
        <v>0</v>
      </c>
      <c r="O375" s="402"/>
      <c r="P375" s="402"/>
      <c r="Q375" s="402"/>
      <c r="R375" s="402"/>
      <c r="S375" s="402"/>
      <c r="T375" s="403">
        <v>0</v>
      </c>
      <c r="U375" s="403"/>
      <c r="V375" s="403"/>
      <c r="W375" s="403"/>
      <c r="X375" s="403"/>
      <c r="Y375" s="403"/>
    </row>
    <row r="376" spans="1:29" ht="15" customHeight="1">
      <c r="N376" s="250"/>
      <c r="O376" s="250"/>
      <c r="P376" s="250"/>
      <c r="Q376" s="250"/>
      <c r="R376" s="250"/>
      <c r="S376" s="250"/>
      <c r="AC376" s="263"/>
    </row>
    <row r="377" spans="1:29" ht="15" customHeight="1">
      <c r="A377" s="241" t="s">
        <v>640</v>
      </c>
      <c r="N377" s="399" t="s">
        <v>322</v>
      </c>
      <c r="O377" s="399"/>
      <c r="P377" s="399"/>
      <c r="Q377" s="399"/>
      <c r="R377" s="399"/>
      <c r="S377" s="399"/>
      <c r="T377" s="400" t="s">
        <v>323</v>
      </c>
      <c r="U377" s="400"/>
      <c r="V377" s="400"/>
      <c r="W377" s="400"/>
      <c r="X377" s="400"/>
      <c r="Y377" s="400"/>
    </row>
    <row r="378" spans="1:29" ht="15" customHeight="1">
      <c r="A378" s="243" t="s">
        <v>641</v>
      </c>
      <c r="N378" s="402">
        <v>411840471685</v>
      </c>
      <c r="O378" s="402"/>
      <c r="P378" s="402"/>
      <c r="Q378" s="402"/>
      <c r="R378" s="402"/>
      <c r="S378" s="402"/>
      <c r="T378" s="403">
        <v>264624201111</v>
      </c>
      <c r="U378" s="403"/>
      <c r="V378" s="403"/>
      <c r="W378" s="403"/>
      <c r="X378" s="403"/>
      <c r="Y378" s="403"/>
      <c r="AB378" s="257"/>
      <c r="AC378" s="251"/>
    </row>
    <row r="379" spans="1:29" ht="15" customHeight="1">
      <c r="A379" s="401" t="s">
        <v>642</v>
      </c>
      <c r="B379" s="396"/>
      <c r="C379" s="396"/>
      <c r="D379" s="396"/>
      <c r="E379" s="396"/>
      <c r="F379" s="396"/>
      <c r="G379" s="396"/>
      <c r="H379" s="396"/>
      <c r="I379" s="396"/>
      <c r="J379" s="396"/>
      <c r="K379" s="396"/>
      <c r="L379" s="396"/>
      <c r="M379" s="396"/>
      <c r="N379" s="402">
        <v>0</v>
      </c>
      <c r="O379" s="402"/>
      <c r="P379" s="402"/>
      <c r="Q379" s="402"/>
      <c r="R379" s="402"/>
      <c r="S379" s="402"/>
      <c r="T379" s="403">
        <v>0</v>
      </c>
      <c r="U379" s="403"/>
      <c r="V379" s="403"/>
      <c r="W379" s="403"/>
      <c r="X379" s="403"/>
      <c r="Y379" s="403"/>
      <c r="AB379" s="257"/>
    </row>
    <row r="380" spans="1:29" ht="15" customHeight="1">
      <c r="A380" s="247"/>
      <c r="B380" s="252"/>
      <c r="C380" s="252"/>
      <c r="D380" s="252"/>
      <c r="E380" s="252"/>
      <c r="F380" s="252"/>
      <c r="G380" s="252"/>
      <c r="H380" s="252"/>
      <c r="I380" s="252"/>
      <c r="J380" s="252"/>
      <c r="K380" s="252"/>
      <c r="L380" s="252"/>
      <c r="M380" s="252"/>
      <c r="N380" s="264"/>
      <c r="O380" s="264"/>
      <c r="P380" s="264"/>
      <c r="Q380" s="264"/>
      <c r="R380" s="264"/>
      <c r="S380" s="264"/>
      <c r="T380" s="244"/>
      <c r="U380" s="244"/>
      <c r="V380" s="244"/>
      <c r="W380" s="244"/>
      <c r="X380" s="244"/>
      <c r="Y380" s="244"/>
      <c r="AB380" s="257"/>
      <c r="AC380" s="251"/>
    </row>
    <row r="381" spans="1:29" ht="15" customHeight="1"/>
    <row r="382" spans="1:29" ht="15" customHeight="1">
      <c r="A382" s="242" t="s">
        <v>643</v>
      </c>
    </row>
    <row r="383" spans="1:29" ht="15" customHeight="1">
      <c r="A383" s="241" t="s">
        <v>644</v>
      </c>
    </row>
    <row r="384" spans="1:29" ht="15" customHeight="1">
      <c r="A384" s="241" t="s">
        <v>645</v>
      </c>
    </row>
    <row r="385" spans="1:25" ht="15" customHeight="1">
      <c r="A385" s="241" t="s">
        <v>646</v>
      </c>
    </row>
    <row r="386" spans="1:25" ht="30" customHeight="1">
      <c r="A386" s="396" t="s">
        <v>647</v>
      </c>
      <c r="B386" s="396"/>
      <c r="C386" s="396"/>
      <c r="D386" s="396"/>
      <c r="E386" s="396"/>
      <c r="F386" s="396"/>
      <c r="G386" s="396"/>
      <c r="H386" s="396"/>
      <c r="I386" s="396"/>
      <c r="J386" s="396"/>
      <c r="K386" s="396"/>
      <c r="L386" s="396"/>
      <c r="M386" s="396"/>
      <c r="N386" s="396"/>
      <c r="O386" s="396"/>
      <c r="P386" s="396"/>
      <c r="Q386" s="396"/>
      <c r="R386" s="396"/>
      <c r="S386" s="396"/>
      <c r="T386" s="396"/>
      <c r="U386" s="396"/>
      <c r="V386" s="396"/>
      <c r="W386" s="396"/>
      <c r="X386" s="396"/>
      <c r="Y386" s="396"/>
    </row>
    <row r="387" spans="1:25" ht="15" customHeight="1">
      <c r="A387" s="241" t="s">
        <v>648</v>
      </c>
    </row>
    <row r="388" spans="1:25" ht="15" customHeight="1">
      <c r="A388" s="241" t="s">
        <v>649</v>
      </c>
    </row>
    <row r="389" spans="1:25" ht="15" customHeight="1">
      <c r="A389" s="241" t="s">
        <v>650</v>
      </c>
    </row>
    <row r="390" spans="1:25" ht="15" customHeight="1">
      <c r="O390" s="397" t="s">
        <v>313</v>
      </c>
      <c r="P390" s="397"/>
      <c r="Q390" s="397"/>
      <c r="R390" s="397"/>
      <c r="S390" s="397"/>
      <c r="T390" s="397"/>
      <c r="U390" s="397"/>
      <c r="V390" s="397"/>
      <c r="W390" s="397"/>
      <c r="X390" s="397"/>
      <c r="Y390" s="397"/>
    </row>
    <row r="391" spans="1:25" ht="30" customHeight="1">
      <c r="A391" s="398" t="s">
        <v>348</v>
      </c>
      <c r="B391" s="398"/>
      <c r="C391" s="398"/>
      <c r="D391" s="398"/>
      <c r="E391" s="398"/>
      <c r="F391" s="398"/>
      <c r="G391" s="398"/>
      <c r="H391" s="398"/>
      <c r="I391" s="398"/>
      <c r="J391" s="398" t="s">
        <v>176</v>
      </c>
      <c r="K391" s="398"/>
      <c r="L391" s="398"/>
      <c r="M391" s="398"/>
      <c r="N391" s="398"/>
      <c r="O391" s="398"/>
      <c r="P391" s="398"/>
      <c r="Q391" s="398"/>
      <c r="R391" s="398" t="s">
        <v>177</v>
      </c>
      <c r="S391" s="398"/>
      <c r="T391" s="398"/>
      <c r="U391" s="398"/>
      <c r="V391" s="398"/>
      <c r="W391" s="398"/>
      <c r="X391" s="398"/>
      <c r="Y391" s="398"/>
    </row>
    <row r="392" spans="1:25" ht="15" customHeight="1">
      <c r="A392" s="242"/>
      <c r="B392" s="242"/>
      <c r="C392" s="242"/>
      <c r="D392" s="242"/>
      <c r="E392" s="242"/>
      <c r="F392" s="242"/>
      <c r="G392" s="242"/>
      <c r="H392" s="242"/>
      <c r="I392" s="242"/>
      <c r="J392" s="242"/>
      <c r="K392" s="242"/>
      <c r="L392" s="242"/>
      <c r="M392" s="242"/>
      <c r="N392" s="242"/>
      <c r="O392" s="242"/>
      <c r="P392" s="242"/>
      <c r="Q392" s="242"/>
      <c r="R392" s="242"/>
      <c r="S392" s="242"/>
      <c r="T392" s="242"/>
      <c r="U392" s="242"/>
      <c r="V392" s="242"/>
      <c r="W392" s="242"/>
      <c r="X392" s="242"/>
      <c r="Y392" s="242"/>
    </row>
    <row r="393" spans="1:25" ht="15" customHeight="1">
      <c r="A393" s="242"/>
      <c r="B393" s="242"/>
      <c r="C393" s="242"/>
      <c r="D393" s="242"/>
      <c r="E393" s="242"/>
      <c r="F393" s="242"/>
      <c r="G393" s="242"/>
      <c r="H393" s="242"/>
      <c r="I393" s="242"/>
      <c r="J393" s="242"/>
      <c r="K393" s="242"/>
      <c r="L393" s="242"/>
      <c r="M393" s="242"/>
      <c r="N393" s="242"/>
      <c r="O393" s="242"/>
      <c r="P393" s="242"/>
      <c r="Q393" s="242"/>
      <c r="R393" s="242"/>
      <c r="S393" s="242"/>
      <c r="T393" s="242"/>
      <c r="U393" s="242"/>
      <c r="V393" s="242"/>
      <c r="W393" s="242"/>
      <c r="X393" s="242"/>
      <c r="Y393" s="242"/>
    </row>
    <row r="394" spans="1:25" ht="15" customHeight="1">
      <c r="A394" s="242"/>
      <c r="B394" s="242"/>
      <c r="C394" s="242"/>
      <c r="D394" s="242"/>
      <c r="E394" s="242"/>
      <c r="F394" s="242"/>
      <c r="G394" s="242"/>
      <c r="H394" s="242"/>
      <c r="I394" s="242"/>
      <c r="J394" s="242"/>
      <c r="K394" s="242"/>
      <c r="L394" s="242"/>
      <c r="M394" s="242"/>
      <c r="N394" s="242"/>
      <c r="O394" s="242"/>
      <c r="P394" s="242"/>
      <c r="Q394" s="242"/>
      <c r="R394" s="242"/>
      <c r="S394" s="242"/>
      <c r="T394" s="242"/>
      <c r="U394" s="242"/>
      <c r="V394" s="242"/>
      <c r="W394" s="242"/>
      <c r="X394" s="242"/>
      <c r="Y394" s="242"/>
    </row>
    <row r="395" spans="1:25" ht="15" customHeight="1">
      <c r="A395" s="242"/>
      <c r="B395" s="242"/>
      <c r="C395" s="242"/>
      <c r="D395" s="242"/>
      <c r="E395" s="242"/>
      <c r="F395" s="242"/>
      <c r="G395" s="242"/>
      <c r="H395" s="242"/>
      <c r="I395" s="242"/>
      <c r="J395" s="242"/>
      <c r="K395" s="242"/>
      <c r="L395" s="242"/>
      <c r="M395" s="242"/>
      <c r="N395" s="242"/>
      <c r="O395" s="242"/>
      <c r="P395" s="242"/>
      <c r="Q395" s="242"/>
      <c r="R395" s="242"/>
      <c r="S395" s="242"/>
      <c r="T395" s="242"/>
      <c r="U395" s="242"/>
      <c r="V395" s="242"/>
      <c r="W395" s="242"/>
      <c r="X395" s="242"/>
      <c r="Y395" s="242"/>
    </row>
    <row r="396" spans="1:25" s="265" customFormat="1" ht="27.75" customHeight="1">
      <c r="A396" s="395" t="s">
        <v>651</v>
      </c>
      <c r="B396" s="395"/>
      <c r="C396" s="395"/>
      <c r="D396" s="395"/>
      <c r="E396" s="395"/>
      <c r="F396" s="395"/>
      <c r="G396" s="395"/>
      <c r="H396" s="395"/>
      <c r="I396" s="395"/>
      <c r="J396" s="395" t="s">
        <v>652</v>
      </c>
      <c r="K396" s="395"/>
      <c r="L396" s="395"/>
      <c r="M396" s="395"/>
      <c r="N396" s="395"/>
      <c r="O396" s="395"/>
      <c r="P396" s="395"/>
      <c r="Q396" s="395"/>
      <c r="R396" s="395" t="s">
        <v>316</v>
      </c>
      <c r="S396" s="395"/>
      <c r="T396" s="395"/>
      <c r="U396" s="395"/>
      <c r="V396" s="395"/>
      <c r="W396" s="395"/>
      <c r="X396" s="395"/>
      <c r="Y396" s="395"/>
    </row>
    <row r="397" spans="1:25" ht="15" customHeight="1">
      <c r="A397" s="242"/>
      <c r="B397" s="242"/>
      <c r="C397" s="242"/>
      <c r="D397" s="242"/>
      <c r="E397" s="242"/>
      <c r="F397" s="242"/>
      <c r="G397" s="242"/>
      <c r="H397" s="242"/>
      <c r="I397" s="242"/>
      <c r="J397" s="242"/>
      <c r="K397" s="242"/>
      <c r="L397" s="242"/>
      <c r="M397" s="242"/>
      <c r="N397" s="242"/>
      <c r="O397" s="242"/>
      <c r="P397" s="242"/>
      <c r="Q397" s="242"/>
      <c r="R397" s="242"/>
      <c r="S397" s="242"/>
      <c r="T397" s="242"/>
      <c r="U397" s="242"/>
      <c r="V397" s="242"/>
      <c r="W397" s="242"/>
      <c r="X397" s="242"/>
      <c r="Y397" s="242"/>
    </row>
    <row r="398" spans="1:25" ht="15" customHeight="1"/>
    <row r="399" spans="1:25" ht="15" customHeight="1"/>
    <row r="400" spans="1:25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</sheetData>
  <mergeCells count="1044">
    <mergeCell ref="N4:S4"/>
    <mergeCell ref="T4:Y4"/>
    <mergeCell ref="N5:S5"/>
    <mergeCell ref="T5:Y5"/>
    <mergeCell ref="A1:X1"/>
    <mergeCell ref="R2:Y2"/>
    <mergeCell ref="N3:S3"/>
    <mergeCell ref="T3:Y3"/>
    <mergeCell ref="T10:U10"/>
    <mergeCell ref="V10:W10"/>
    <mergeCell ref="X10:Y10"/>
    <mergeCell ref="N6:S6"/>
    <mergeCell ref="T6:Y6"/>
    <mergeCell ref="N7:S7"/>
    <mergeCell ref="T7:Y7"/>
    <mergeCell ref="X12:Y12"/>
    <mergeCell ref="N11:O11"/>
    <mergeCell ref="P11:Q11"/>
    <mergeCell ref="R11:S11"/>
    <mergeCell ref="T11:U11"/>
    <mergeCell ref="N9:S9"/>
    <mergeCell ref="T9:Y9"/>
    <mergeCell ref="N10:O10"/>
    <mergeCell ref="P10:Q10"/>
    <mergeCell ref="R10:S10"/>
    <mergeCell ref="P13:Q13"/>
    <mergeCell ref="R13:S13"/>
    <mergeCell ref="T13:U13"/>
    <mergeCell ref="V11:W11"/>
    <mergeCell ref="X11:Y11"/>
    <mergeCell ref="N12:O12"/>
    <mergeCell ref="P12:Q12"/>
    <mergeCell ref="R12:S12"/>
    <mergeCell ref="T12:U12"/>
    <mergeCell ref="V12:W12"/>
    <mergeCell ref="N16:S16"/>
    <mergeCell ref="T16:Y16"/>
    <mergeCell ref="A17:M17"/>
    <mergeCell ref="N17:S17"/>
    <mergeCell ref="T17:Y17"/>
    <mergeCell ref="V13:W13"/>
    <mergeCell ref="X13:Y13"/>
    <mergeCell ref="N15:S15"/>
    <mergeCell ref="T15:Y15"/>
    <mergeCell ref="N13:O13"/>
    <mergeCell ref="N20:S20"/>
    <mergeCell ref="T20:Y20"/>
    <mergeCell ref="N21:S21"/>
    <mergeCell ref="T21:Y21"/>
    <mergeCell ref="A18:M18"/>
    <mergeCell ref="N18:S18"/>
    <mergeCell ref="T18:Y18"/>
    <mergeCell ref="A19:M19"/>
    <mergeCell ref="N19:S19"/>
    <mergeCell ref="T19:Y19"/>
    <mergeCell ref="N24:S24"/>
    <mergeCell ref="T24:Y24"/>
    <mergeCell ref="A25:M25"/>
    <mergeCell ref="N25:S25"/>
    <mergeCell ref="T25:Y25"/>
    <mergeCell ref="A22:M22"/>
    <mergeCell ref="N22:S22"/>
    <mergeCell ref="T22:Y22"/>
    <mergeCell ref="N23:S23"/>
    <mergeCell ref="T23:Y23"/>
    <mergeCell ref="N29:Q29"/>
    <mergeCell ref="R29:S29"/>
    <mergeCell ref="T29:W29"/>
    <mergeCell ref="X29:Y29"/>
    <mergeCell ref="N27:S27"/>
    <mergeCell ref="T27:Y27"/>
    <mergeCell ref="N28:Q28"/>
    <mergeCell ref="R28:S28"/>
    <mergeCell ref="T28:W28"/>
    <mergeCell ref="X28:Y28"/>
    <mergeCell ref="N31:Q31"/>
    <mergeCell ref="R31:S31"/>
    <mergeCell ref="T31:W31"/>
    <mergeCell ref="X31:Y31"/>
    <mergeCell ref="N30:Q30"/>
    <mergeCell ref="R30:S30"/>
    <mergeCell ref="T30:W30"/>
    <mergeCell ref="X30:Y30"/>
    <mergeCell ref="N33:Q33"/>
    <mergeCell ref="R33:S33"/>
    <mergeCell ref="T33:W33"/>
    <mergeCell ref="X33:Y33"/>
    <mergeCell ref="N32:Q32"/>
    <mergeCell ref="R32:S32"/>
    <mergeCell ref="T32:W32"/>
    <mergeCell ref="X32:Y32"/>
    <mergeCell ref="N35:Q35"/>
    <mergeCell ref="R35:S35"/>
    <mergeCell ref="T35:W35"/>
    <mergeCell ref="X35:Y35"/>
    <mergeCell ref="N34:Q34"/>
    <mergeCell ref="R34:S34"/>
    <mergeCell ref="T34:W34"/>
    <mergeCell ref="X34:Y34"/>
    <mergeCell ref="N37:Q37"/>
    <mergeCell ref="R37:S37"/>
    <mergeCell ref="T37:W37"/>
    <mergeCell ref="X37:Y37"/>
    <mergeCell ref="N36:Q36"/>
    <mergeCell ref="R36:S36"/>
    <mergeCell ref="T36:W36"/>
    <mergeCell ref="X36:Y36"/>
    <mergeCell ref="N39:Q39"/>
    <mergeCell ref="R39:S39"/>
    <mergeCell ref="T39:W39"/>
    <mergeCell ref="X39:Y39"/>
    <mergeCell ref="N38:Q38"/>
    <mergeCell ref="R38:S38"/>
    <mergeCell ref="T38:W38"/>
    <mergeCell ref="X38:Y38"/>
    <mergeCell ref="N41:Q41"/>
    <mergeCell ref="R41:S41"/>
    <mergeCell ref="T41:W41"/>
    <mergeCell ref="X41:Y41"/>
    <mergeCell ref="N40:Q40"/>
    <mergeCell ref="R40:S40"/>
    <mergeCell ref="T40:W40"/>
    <mergeCell ref="X40:Y40"/>
    <mergeCell ref="N43:Q43"/>
    <mergeCell ref="R43:S43"/>
    <mergeCell ref="T43:W43"/>
    <mergeCell ref="X43:Y43"/>
    <mergeCell ref="N42:Q42"/>
    <mergeCell ref="R42:S42"/>
    <mergeCell ref="T42:W42"/>
    <mergeCell ref="X42:Y42"/>
    <mergeCell ref="X46:Y46"/>
    <mergeCell ref="N45:Q45"/>
    <mergeCell ref="R45:S45"/>
    <mergeCell ref="T45:W45"/>
    <mergeCell ref="X45:Y45"/>
    <mergeCell ref="N44:Q44"/>
    <mergeCell ref="R44:S44"/>
    <mergeCell ref="T44:W44"/>
    <mergeCell ref="X44:Y44"/>
    <mergeCell ref="A47:M47"/>
    <mergeCell ref="N47:Q47"/>
    <mergeCell ref="R47:S47"/>
    <mergeCell ref="T47:W47"/>
    <mergeCell ref="N46:Q46"/>
    <mergeCell ref="R46:S46"/>
    <mergeCell ref="T46:W46"/>
    <mergeCell ref="N50:P50"/>
    <mergeCell ref="Q50:S50"/>
    <mergeCell ref="T50:V50"/>
    <mergeCell ref="W50:Y50"/>
    <mergeCell ref="X47:Y47"/>
    <mergeCell ref="N48:S48"/>
    <mergeCell ref="T48:Y48"/>
    <mergeCell ref="N49:S49"/>
    <mergeCell ref="T49:Y49"/>
    <mergeCell ref="N52:P52"/>
    <mergeCell ref="Q52:S52"/>
    <mergeCell ref="T52:V52"/>
    <mergeCell ref="W52:Y52"/>
    <mergeCell ref="N51:P51"/>
    <mergeCell ref="Q51:S51"/>
    <mergeCell ref="T51:V51"/>
    <mergeCell ref="W51:Y51"/>
    <mergeCell ref="N54:P54"/>
    <mergeCell ref="Q54:S54"/>
    <mergeCell ref="T54:V54"/>
    <mergeCell ref="W54:Y54"/>
    <mergeCell ref="N53:P53"/>
    <mergeCell ref="Q53:S53"/>
    <mergeCell ref="T53:V53"/>
    <mergeCell ref="W53:Y53"/>
    <mergeCell ref="A58:M58"/>
    <mergeCell ref="N58:P58"/>
    <mergeCell ref="Q58:S58"/>
    <mergeCell ref="T58:V58"/>
    <mergeCell ref="N56:S56"/>
    <mergeCell ref="T56:Y56"/>
    <mergeCell ref="N57:P57"/>
    <mergeCell ref="Q57:S57"/>
    <mergeCell ref="T57:V57"/>
    <mergeCell ref="W57:Y57"/>
    <mergeCell ref="B60:M60"/>
    <mergeCell ref="N60:P60"/>
    <mergeCell ref="Q60:S60"/>
    <mergeCell ref="T60:V60"/>
    <mergeCell ref="W58:Y58"/>
    <mergeCell ref="B59:M59"/>
    <mergeCell ref="N59:P59"/>
    <mergeCell ref="Q59:S59"/>
    <mergeCell ref="T59:V59"/>
    <mergeCell ref="W59:Y59"/>
    <mergeCell ref="A62:M62"/>
    <mergeCell ref="N62:P62"/>
    <mergeCell ref="Q62:S62"/>
    <mergeCell ref="T62:V62"/>
    <mergeCell ref="W60:Y60"/>
    <mergeCell ref="B61:M61"/>
    <mergeCell ref="N61:P61"/>
    <mergeCell ref="Q61:S61"/>
    <mergeCell ref="T61:V61"/>
    <mergeCell ref="W61:Y61"/>
    <mergeCell ref="X66:Y66"/>
    <mergeCell ref="A64:M64"/>
    <mergeCell ref="N64:P64"/>
    <mergeCell ref="Q64:S64"/>
    <mergeCell ref="T64:V64"/>
    <mergeCell ref="W62:Y62"/>
    <mergeCell ref="N63:P63"/>
    <mergeCell ref="Q63:S63"/>
    <mergeCell ref="T63:V63"/>
    <mergeCell ref="W63:Y63"/>
    <mergeCell ref="N67:Q67"/>
    <mergeCell ref="R67:S67"/>
    <mergeCell ref="T67:W67"/>
    <mergeCell ref="X67:Y67"/>
    <mergeCell ref="W64:Y64"/>
    <mergeCell ref="N65:S65"/>
    <mergeCell ref="T65:Y65"/>
    <mergeCell ref="N66:Q66"/>
    <mergeCell ref="R66:S66"/>
    <mergeCell ref="T66:W66"/>
    <mergeCell ref="X70:Y70"/>
    <mergeCell ref="N69:Q69"/>
    <mergeCell ref="R69:S69"/>
    <mergeCell ref="T69:W69"/>
    <mergeCell ref="X69:Y69"/>
    <mergeCell ref="N68:Q68"/>
    <mergeCell ref="R68:S68"/>
    <mergeCell ref="T68:W68"/>
    <mergeCell ref="X68:Y68"/>
    <mergeCell ref="A71:M71"/>
    <mergeCell ref="N71:Q71"/>
    <mergeCell ref="R71:S71"/>
    <mergeCell ref="T71:W71"/>
    <mergeCell ref="N70:Q70"/>
    <mergeCell ref="R70:S70"/>
    <mergeCell ref="T70:W70"/>
    <mergeCell ref="W75:Y75"/>
    <mergeCell ref="X71:Y71"/>
    <mergeCell ref="N73:S73"/>
    <mergeCell ref="T73:Y73"/>
    <mergeCell ref="N74:P74"/>
    <mergeCell ref="Q74:S74"/>
    <mergeCell ref="T74:V74"/>
    <mergeCell ref="W74:Y74"/>
    <mergeCell ref="A76:M76"/>
    <mergeCell ref="N76:P76"/>
    <mergeCell ref="Q76:S76"/>
    <mergeCell ref="T76:V76"/>
    <mergeCell ref="N75:P75"/>
    <mergeCell ref="Q75:S75"/>
    <mergeCell ref="T75:V75"/>
    <mergeCell ref="W79:Y79"/>
    <mergeCell ref="N78:P78"/>
    <mergeCell ref="Q78:S78"/>
    <mergeCell ref="T78:V78"/>
    <mergeCell ref="W78:Y78"/>
    <mergeCell ref="W76:Y76"/>
    <mergeCell ref="N77:P77"/>
    <mergeCell ref="Q77:S77"/>
    <mergeCell ref="T77:V77"/>
    <mergeCell ref="W77:Y77"/>
    <mergeCell ref="N80:P80"/>
    <mergeCell ref="Q80:S80"/>
    <mergeCell ref="T80:V80"/>
    <mergeCell ref="N81:P81"/>
    <mergeCell ref="Q81:S81"/>
    <mergeCell ref="N79:P79"/>
    <mergeCell ref="Q79:S79"/>
    <mergeCell ref="T79:V79"/>
    <mergeCell ref="V86:Y86"/>
    <mergeCell ref="A83:M83"/>
    <mergeCell ref="N83:P83"/>
    <mergeCell ref="Q83:S83"/>
    <mergeCell ref="T83:V83"/>
    <mergeCell ref="N82:P82"/>
    <mergeCell ref="Q82:S82"/>
    <mergeCell ref="T82:V82"/>
    <mergeCell ref="W82:Y82"/>
    <mergeCell ref="V88:Y88"/>
    <mergeCell ref="A87:I87"/>
    <mergeCell ref="J87:M87"/>
    <mergeCell ref="N87:Q87"/>
    <mergeCell ref="R87:U87"/>
    <mergeCell ref="W83:Y83"/>
    <mergeCell ref="A86:I86"/>
    <mergeCell ref="J86:M86"/>
    <mergeCell ref="N86:Q86"/>
    <mergeCell ref="R86:U86"/>
    <mergeCell ref="V90:Y90"/>
    <mergeCell ref="A89:I89"/>
    <mergeCell ref="J89:M89"/>
    <mergeCell ref="N89:Q89"/>
    <mergeCell ref="R89:U89"/>
    <mergeCell ref="V87:Y87"/>
    <mergeCell ref="A88:I88"/>
    <mergeCell ref="J88:M88"/>
    <mergeCell ref="N88:Q88"/>
    <mergeCell ref="R88:U88"/>
    <mergeCell ref="V92:Y92"/>
    <mergeCell ref="A91:I91"/>
    <mergeCell ref="J91:M91"/>
    <mergeCell ref="N91:Q91"/>
    <mergeCell ref="R91:U91"/>
    <mergeCell ref="V89:Y89"/>
    <mergeCell ref="A90:I90"/>
    <mergeCell ref="J90:M90"/>
    <mergeCell ref="N90:Q90"/>
    <mergeCell ref="R90:U90"/>
    <mergeCell ref="V94:Y94"/>
    <mergeCell ref="A93:I93"/>
    <mergeCell ref="J93:M93"/>
    <mergeCell ref="N93:Q93"/>
    <mergeCell ref="R93:U93"/>
    <mergeCell ref="V91:Y91"/>
    <mergeCell ref="A92:I92"/>
    <mergeCell ref="J92:M92"/>
    <mergeCell ref="N92:Q92"/>
    <mergeCell ref="R92:U92"/>
    <mergeCell ref="N96:S96"/>
    <mergeCell ref="T96:Y96"/>
    <mergeCell ref="A97:M97"/>
    <mergeCell ref="N97:S97"/>
    <mergeCell ref="T97:Y97"/>
    <mergeCell ref="V93:Y93"/>
    <mergeCell ref="A94:I94"/>
    <mergeCell ref="J94:M94"/>
    <mergeCell ref="N94:Q94"/>
    <mergeCell ref="R94:U94"/>
    <mergeCell ref="A98:M98"/>
    <mergeCell ref="N98:S98"/>
    <mergeCell ref="T98:Y98"/>
    <mergeCell ref="A99:M99"/>
    <mergeCell ref="N99:S99"/>
    <mergeCell ref="T99:Y99"/>
    <mergeCell ref="A100:M100"/>
    <mergeCell ref="N100:S100"/>
    <mergeCell ref="T100:Y100"/>
    <mergeCell ref="A101:M101"/>
    <mergeCell ref="N101:S101"/>
    <mergeCell ref="T101:Y101"/>
    <mergeCell ref="A102:M102"/>
    <mergeCell ref="N102:S102"/>
    <mergeCell ref="T102:Y102"/>
    <mergeCell ref="A103:M103"/>
    <mergeCell ref="N103:S103"/>
    <mergeCell ref="T103:Y103"/>
    <mergeCell ref="A104:M104"/>
    <mergeCell ref="N104:S104"/>
    <mergeCell ref="T104:Y104"/>
    <mergeCell ref="A105:M105"/>
    <mergeCell ref="N105:S105"/>
    <mergeCell ref="T105:Y105"/>
    <mergeCell ref="A106:M106"/>
    <mergeCell ref="N106:S106"/>
    <mergeCell ref="T106:Y106"/>
    <mergeCell ref="A107:M107"/>
    <mergeCell ref="N107:S107"/>
    <mergeCell ref="T107:Y107"/>
    <mergeCell ref="A108:M108"/>
    <mergeCell ref="N108:S108"/>
    <mergeCell ref="T108:Y108"/>
    <mergeCell ref="A109:M109"/>
    <mergeCell ref="N109:S109"/>
    <mergeCell ref="T109:Y109"/>
    <mergeCell ref="A110:M110"/>
    <mergeCell ref="N110:S110"/>
    <mergeCell ref="T110:Y110"/>
    <mergeCell ref="A111:M111"/>
    <mergeCell ref="N111:S111"/>
    <mergeCell ref="T111:Y111"/>
    <mergeCell ref="A112:M112"/>
    <mergeCell ref="N112:S112"/>
    <mergeCell ref="T112:Y112"/>
    <mergeCell ref="A113:M113"/>
    <mergeCell ref="N113:S113"/>
    <mergeCell ref="T113:Y113"/>
    <mergeCell ref="N116:S116"/>
    <mergeCell ref="T116:Y116"/>
    <mergeCell ref="A117:M117"/>
    <mergeCell ref="N117:S117"/>
    <mergeCell ref="T117:Y117"/>
    <mergeCell ref="N114:S114"/>
    <mergeCell ref="T114:Y114"/>
    <mergeCell ref="N115:S115"/>
    <mergeCell ref="T115:Y115"/>
    <mergeCell ref="H120:M120"/>
    <mergeCell ref="N120:S120"/>
    <mergeCell ref="T120:Y120"/>
    <mergeCell ref="H121:J121"/>
    <mergeCell ref="K121:M121"/>
    <mergeCell ref="N121:P121"/>
    <mergeCell ref="Q121:S121"/>
    <mergeCell ref="T121:V121"/>
    <mergeCell ref="W121:Y121"/>
    <mergeCell ref="T123:V123"/>
    <mergeCell ref="W123:Y123"/>
    <mergeCell ref="H122:J122"/>
    <mergeCell ref="K122:M122"/>
    <mergeCell ref="N122:P122"/>
    <mergeCell ref="Q122:S122"/>
    <mergeCell ref="A124:G124"/>
    <mergeCell ref="H124:J124"/>
    <mergeCell ref="K124:M124"/>
    <mergeCell ref="N124:P124"/>
    <mergeCell ref="T122:V122"/>
    <mergeCell ref="W122:Y122"/>
    <mergeCell ref="H123:J123"/>
    <mergeCell ref="K123:M123"/>
    <mergeCell ref="N123:P123"/>
    <mergeCell ref="Q123:S123"/>
    <mergeCell ref="Q124:S124"/>
    <mergeCell ref="T124:V124"/>
    <mergeCell ref="W124:Y124"/>
    <mergeCell ref="H126:J126"/>
    <mergeCell ref="K126:M126"/>
    <mergeCell ref="N126:P126"/>
    <mergeCell ref="Q126:S126"/>
    <mergeCell ref="T126:V126"/>
    <mergeCell ref="W126:X126"/>
    <mergeCell ref="A127:G128"/>
    <mergeCell ref="H127:P127"/>
    <mergeCell ref="Q127:Y127"/>
    <mergeCell ref="H128:J128"/>
    <mergeCell ref="K128:M128"/>
    <mergeCell ref="N128:P128"/>
    <mergeCell ref="Q128:S128"/>
    <mergeCell ref="T128:V128"/>
    <mergeCell ref="W128:Y128"/>
    <mergeCell ref="T130:V130"/>
    <mergeCell ref="W130:Y130"/>
    <mergeCell ref="A129:G129"/>
    <mergeCell ref="H129:J129"/>
    <mergeCell ref="K129:M129"/>
    <mergeCell ref="N129:P129"/>
    <mergeCell ref="Q129:S129"/>
    <mergeCell ref="T129:V129"/>
    <mergeCell ref="W129:Y129"/>
    <mergeCell ref="A130:G130"/>
    <mergeCell ref="H130:J130"/>
    <mergeCell ref="K130:M130"/>
    <mergeCell ref="N130:P130"/>
    <mergeCell ref="Q130:S130"/>
    <mergeCell ref="K131:M131"/>
    <mergeCell ref="N131:P131"/>
    <mergeCell ref="Q131:S131"/>
    <mergeCell ref="W131:Y131"/>
    <mergeCell ref="A133:M133"/>
    <mergeCell ref="N133:S133"/>
    <mergeCell ref="T133:Y133"/>
    <mergeCell ref="A131:G131"/>
    <mergeCell ref="H131:J131"/>
    <mergeCell ref="T131:V131"/>
    <mergeCell ref="N135:P135"/>
    <mergeCell ref="Q135:S135"/>
    <mergeCell ref="T135:V135"/>
    <mergeCell ref="W135:Y135"/>
    <mergeCell ref="N134:P134"/>
    <mergeCell ref="Q134:S134"/>
    <mergeCell ref="T134:V134"/>
    <mergeCell ref="W134:Y134"/>
    <mergeCell ref="A141:I141"/>
    <mergeCell ref="J141:M141"/>
    <mergeCell ref="N141:Q141"/>
    <mergeCell ref="R141:U141"/>
    <mergeCell ref="J139:Q139"/>
    <mergeCell ref="R139:Y139"/>
    <mergeCell ref="J140:M140"/>
    <mergeCell ref="N140:Q140"/>
    <mergeCell ref="R140:U140"/>
    <mergeCell ref="V140:Y140"/>
    <mergeCell ref="A143:I143"/>
    <mergeCell ref="J143:M143"/>
    <mergeCell ref="N143:Q143"/>
    <mergeCell ref="R143:U143"/>
    <mergeCell ref="V141:Y141"/>
    <mergeCell ref="A142:I142"/>
    <mergeCell ref="J142:M142"/>
    <mergeCell ref="N142:Q142"/>
    <mergeCell ref="R142:U142"/>
    <mergeCell ref="V142:Y142"/>
    <mergeCell ref="A145:I145"/>
    <mergeCell ref="J145:M145"/>
    <mergeCell ref="N145:Q145"/>
    <mergeCell ref="R145:U145"/>
    <mergeCell ref="V143:Y143"/>
    <mergeCell ref="A144:I144"/>
    <mergeCell ref="J144:M144"/>
    <mergeCell ref="N144:Q144"/>
    <mergeCell ref="R144:U144"/>
    <mergeCell ref="V144:Y144"/>
    <mergeCell ref="A147:I147"/>
    <mergeCell ref="J147:M147"/>
    <mergeCell ref="N147:Q147"/>
    <mergeCell ref="R147:U147"/>
    <mergeCell ref="V145:Y145"/>
    <mergeCell ref="A146:I146"/>
    <mergeCell ref="J146:M146"/>
    <mergeCell ref="N146:Q146"/>
    <mergeCell ref="R146:U146"/>
    <mergeCell ref="V146:Y146"/>
    <mergeCell ref="J151:M151"/>
    <mergeCell ref="N151:Q151"/>
    <mergeCell ref="R151:U151"/>
    <mergeCell ref="V151:Y151"/>
    <mergeCell ref="V147:Y147"/>
    <mergeCell ref="A148:I148"/>
    <mergeCell ref="J148:M148"/>
    <mergeCell ref="N148:Q148"/>
    <mergeCell ref="R148:U148"/>
    <mergeCell ref="V148:X148"/>
    <mergeCell ref="V152:Y152"/>
    <mergeCell ref="A153:I153"/>
    <mergeCell ref="J153:M153"/>
    <mergeCell ref="N153:Q153"/>
    <mergeCell ref="R153:U153"/>
    <mergeCell ref="V153:Y153"/>
    <mergeCell ref="A152:I152"/>
    <mergeCell ref="J152:M152"/>
    <mergeCell ref="N152:Q152"/>
    <mergeCell ref="R152:U152"/>
    <mergeCell ref="V154:Y154"/>
    <mergeCell ref="A155:I155"/>
    <mergeCell ref="J155:M155"/>
    <mergeCell ref="N155:Q155"/>
    <mergeCell ref="R155:U155"/>
    <mergeCell ref="V155:Y155"/>
    <mergeCell ref="A154:I154"/>
    <mergeCell ref="J154:M154"/>
    <mergeCell ref="N154:Q154"/>
    <mergeCell ref="R154:U154"/>
    <mergeCell ref="V156:Y156"/>
    <mergeCell ref="A157:I157"/>
    <mergeCell ref="J157:M157"/>
    <mergeCell ref="N157:Q157"/>
    <mergeCell ref="R157:U157"/>
    <mergeCell ref="V157:Y157"/>
    <mergeCell ref="A156:I156"/>
    <mergeCell ref="J156:M156"/>
    <mergeCell ref="N156:Q156"/>
    <mergeCell ref="R156:U156"/>
    <mergeCell ref="V158:Y158"/>
    <mergeCell ref="A159:I159"/>
    <mergeCell ref="J159:M159"/>
    <mergeCell ref="N159:Q159"/>
    <mergeCell ref="R159:U159"/>
    <mergeCell ref="V159:Y159"/>
    <mergeCell ref="A158:I158"/>
    <mergeCell ref="J158:M158"/>
    <mergeCell ref="N158:Q158"/>
    <mergeCell ref="R158:U158"/>
    <mergeCell ref="V160:Y160"/>
    <mergeCell ref="A161:I161"/>
    <mergeCell ref="J161:M161"/>
    <mergeCell ref="N161:Q161"/>
    <mergeCell ref="R161:U161"/>
    <mergeCell ref="V161:Y161"/>
    <mergeCell ref="A160:I160"/>
    <mergeCell ref="J160:M160"/>
    <mergeCell ref="N160:Q160"/>
    <mergeCell ref="R160:U160"/>
    <mergeCell ref="V162:Y162"/>
    <mergeCell ref="J163:M163"/>
    <mergeCell ref="N163:Q163"/>
    <mergeCell ref="R163:U163"/>
    <mergeCell ref="V163:Y163"/>
    <mergeCell ref="A162:I162"/>
    <mergeCell ref="J162:M162"/>
    <mergeCell ref="N162:Q162"/>
    <mergeCell ref="R162:U162"/>
    <mergeCell ref="V164:Y164"/>
    <mergeCell ref="N166:S166"/>
    <mergeCell ref="T166:Y166"/>
    <mergeCell ref="A167:M167"/>
    <mergeCell ref="N167:S167"/>
    <mergeCell ref="T167:Y167"/>
    <mergeCell ref="A164:I164"/>
    <mergeCell ref="J164:M164"/>
    <mergeCell ref="N164:Q164"/>
    <mergeCell ref="R164:U164"/>
    <mergeCell ref="A168:M168"/>
    <mergeCell ref="N168:S168"/>
    <mergeCell ref="T168:Y168"/>
    <mergeCell ref="A169:M169"/>
    <mergeCell ref="N169:S169"/>
    <mergeCell ref="T169:Y169"/>
    <mergeCell ref="A170:M170"/>
    <mergeCell ref="N170:S170"/>
    <mergeCell ref="T170:Y170"/>
    <mergeCell ref="A171:M171"/>
    <mergeCell ref="N171:S171"/>
    <mergeCell ref="T171:Y171"/>
    <mergeCell ref="A172:M172"/>
    <mergeCell ref="N172:S172"/>
    <mergeCell ref="T172:Y172"/>
    <mergeCell ref="A173:M173"/>
    <mergeCell ref="N173:S173"/>
    <mergeCell ref="T173:Y173"/>
    <mergeCell ref="A174:M174"/>
    <mergeCell ref="N174:S174"/>
    <mergeCell ref="T174:X174"/>
    <mergeCell ref="A175:M175"/>
    <mergeCell ref="N175:S175"/>
    <mergeCell ref="T175:X175"/>
    <mergeCell ref="N179:S179"/>
    <mergeCell ref="T179:Y179"/>
    <mergeCell ref="N180:S180"/>
    <mergeCell ref="T180:X180"/>
    <mergeCell ref="A176:M176"/>
    <mergeCell ref="N176:S176"/>
    <mergeCell ref="T176:Y176"/>
    <mergeCell ref="A177:M177"/>
    <mergeCell ref="N177:S177"/>
    <mergeCell ref="T177:Y177"/>
    <mergeCell ref="N183:S183"/>
    <mergeCell ref="T183:Y183"/>
    <mergeCell ref="N184:S184"/>
    <mergeCell ref="T184:Y184"/>
    <mergeCell ref="N181:S181"/>
    <mergeCell ref="T181:Y181"/>
    <mergeCell ref="N182:S182"/>
    <mergeCell ref="T182:Y182"/>
    <mergeCell ref="N187:S187"/>
    <mergeCell ref="T187:Y187"/>
    <mergeCell ref="N188:S188"/>
    <mergeCell ref="T188:Y188"/>
    <mergeCell ref="N185:S185"/>
    <mergeCell ref="T185:Y185"/>
    <mergeCell ref="N186:S186"/>
    <mergeCell ref="T186:Y186"/>
    <mergeCell ref="N191:S191"/>
    <mergeCell ref="T191:Y191"/>
    <mergeCell ref="N192:S192"/>
    <mergeCell ref="T192:Y192"/>
    <mergeCell ref="N189:S189"/>
    <mergeCell ref="T189:X189"/>
    <mergeCell ref="N190:S190"/>
    <mergeCell ref="T190:Y190"/>
    <mergeCell ref="A195:M195"/>
    <mergeCell ref="N195:S195"/>
    <mergeCell ref="T195:Y195"/>
    <mergeCell ref="N197:S197"/>
    <mergeCell ref="T197:Y197"/>
    <mergeCell ref="N193:S193"/>
    <mergeCell ref="T193:Y193"/>
    <mergeCell ref="N194:S194"/>
    <mergeCell ref="T194:Y194"/>
    <mergeCell ref="A200:M200"/>
    <mergeCell ref="N200:S200"/>
    <mergeCell ref="T200:Y200"/>
    <mergeCell ref="N201:S201"/>
    <mergeCell ref="T201:Y201"/>
    <mergeCell ref="N198:S198"/>
    <mergeCell ref="T198:Y198"/>
    <mergeCell ref="N199:S199"/>
    <mergeCell ref="T199:Y199"/>
    <mergeCell ref="N202:S202"/>
    <mergeCell ref="T202:Y202"/>
    <mergeCell ref="N203:O203"/>
    <mergeCell ref="P203:Q203"/>
    <mergeCell ref="R203:S203"/>
    <mergeCell ref="T203:U203"/>
    <mergeCell ref="V203:W203"/>
    <mergeCell ref="X203:Y203"/>
    <mergeCell ref="N209:S209"/>
    <mergeCell ref="T209:Y209"/>
    <mergeCell ref="N210:S210"/>
    <mergeCell ref="T210:Y210"/>
    <mergeCell ref="N204:S204"/>
    <mergeCell ref="T204:Y204"/>
    <mergeCell ref="N205:S205"/>
    <mergeCell ref="T205:Y205"/>
    <mergeCell ref="N215:S215"/>
    <mergeCell ref="T215:Y215"/>
    <mergeCell ref="A216:M216"/>
    <mergeCell ref="N216:S216"/>
    <mergeCell ref="T216:X216"/>
    <mergeCell ref="N211:S211"/>
    <mergeCell ref="T211:Y211"/>
    <mergeCell ref="N214:S214"/>
    <mergeCell ref="T214:Y214"/>
    <mergeCell ref="A217:M217"/>
    <mergeCell ref="N217:S217"/>
    <mergeCell ref="T217:X217"/>
    <mergeCell ref="A218:M218"/>
    <mergeCell ref="N218:S218"/>
    <mergeCell ref="T218:X218"/>
    <mergeCell ref="A219:M219"/>
    <mergeCell ref="N219:S219"/>
    <mergeCell ref="T219:X219"/>
    <mergeCell ref="A220:M220"/>
    <mergeCell ref="N220:S220"/>
    <mergeCell ref="T220:X220"/>
    <mergeCell ref="A221:M221"/>
    <mergeCell ref="N221:S221"/>
    <mergeCell ref="T221:X221"/>
    <mergeCell ref="A222:M222"/>
    <mergeCell ref="N222:S222"/>
    <mergeCell ref="T222:Y222"/>
    <mergeCell ref="AA224:AM224"/>
    <mergeCell ref="AN224:AZ224"/>
    <mergeCell ref="BA224:BM224"/>
    <mergeCell ref="GN224:GZ224"/>
    <mergeCell ref="A223:M223"/>
    <mergeCell ref="N223:S223"/>
    <mergeCell ref="T223:X223"/>
    <mergeCell ref="A224:M224"/>
    <mergeCell ref="N224:S224"/>
    <mergeCell ref="T224:X224"/>
    <mergeCell ref="HA224:HM224"/>
    <mergeCell ref="BN224:BZ224"/>
    <mergeCell ref="CA224:CM224"/>
    <mergeCell ref="CN224:CZ224"/>
    <mergeCell ref="DA224:DM224"/>
    <mergeCell ref="DN224:DZ224"/>
    <mergeCell ref="EA224:EM224"/>
    <mergeCell ref="HN224:HZ224"/>
    <mergeCell ref="IA224:IM224"/>
    <mergeCell ref="IN224:IV224"/>
    <mergeCell ref="A225:M225"/>
    <mergeCell ref="N225:S225"/>
    <mergeCell ref="T225:X225"/>
    <mergeCell ref="EN224:EZ224"/>
    <mergeCell ref="FA224:FM224"/>
    <mergeCell ref="FN224:FZ224"/>
    <mergeCell ref="GA224:GM224"/>
    <mergeCell ref="N229:S229"/>
    <mergeCell ref="T229:Y229"/>
    <mergeCell ref="N230:S230"/>
    <mergeCell ref="T230:Y230"/>
    <mergeCell ref="N227:S227"/>
    <mergeCell ref="T227:Y227"/>
    <mergeCell ref="N228:S228"/>
    <mergeCell ref="T228:Y228"/>
    <mergeCell ref="N233:S233"/>
    <mergeCell ref="T233:Y233"/>
    <mergeCell ref="N234:S234"/>
    <mergeCell ref="T234:Y234"/>
    <mergeCell ref="N231:S231"/>
    <mergeCell ref="T231:Y231"/>
    <mergeCell ref="N232:S232"/>
    <mergeCell ref="T232:Y232"/>
    <mergeCell ref="N237:S237"/>
    <mergeCell ref="T237:Y237"/>
    <mergeCell ref="N238:S238"/>
    <mergeCell ref="T238:Y238"/>
    <mergeCell ref="N235:S235"/>
    <mergeCell ref="T235:Y235"/>
    <mergeCell ref="N236:S236"/>
    <mergeCell ref="T236:Y236"/>
    <mergeCell ref="N242:S242"/>
    <mergeCell ref="T242:Y242"/>
    <mergeCell ref="N243:S243"/>
    <mergeCell ref="T243:Y243"/>
    <mergeCell ref="N240:S240"/>
    <mergeCell ref="T240:Y240"/>
    <mergeCell ref="N241:S241"/>
    <mergeCell ref="T241:Y241"/>
    <mergeCell ref="N246:S246"/>
    <mergeCell ref="T246:Y246"/>
    <mergeCell ref="N247:S247"/>
    <mergeCell ref="T247:Y247"/>
    <mergeCell ref="N244:S244"/>
    <mergeCell ref="T244:Y244"/>
    <mergeCell ref="N245:S245"/>
    <mergeCell ref="T245:Y245"/>
    <mergeCell ref="A254:M254"/>
    <mergeCell ref="N254:S254"/>
    <mergeCell ref="T254:Y254"/>
    <mergeCell ref="A248:Y248"/>
    <mergeCell ref="N250:S250"/>
    <mergeCell ref="T250:Y250"/>
    <mergeCell ref="N251:S251"/>
    <mergeCell ref="T251:Y251"/>
    <mergeCell ref="N256:S256"/>
    <mergeCell ref="T256:Y256"/>
    <mergeCell ref="N257:S257"/>
    <mergeCell ref="T257:Y257"/>
    <mergeCell ref="N253:S253"/>
    <mergeCell ref="T253:Y253"/>
    <mergeCell ref="N261:S261"/>
    <mergeCell ref="T261:Y261"/>
    <mergeCell ref="A262:M262"/>
    <mergeCell ref="N262:S262"/>
    <mergeCell ref="T262:Y262"/>
    <mergeCell ref="N258:S258"/>
    <mergeCell ref="T258:Y258"/>
    <mergeCell ref="N259:S259"/>
    <mergeCell ref="T259:Y259"/>
    <mergeCell ref="N265:S265"/>
    <mergeCell ref="T265:Y265"/>
    <mergeCell ref="N266:S266"/>
    <mergeCell ref="T266:Y266"/>
    <mergeCell ref="N263:S263"/>
    <mergeCell ref="T263:Y263"/>
    <mergeCell ref="N264:S264"/>
    <mergeCell ref="T264:Y264"/>
    <mergeCell ref="N269:S269"/>
    <mergeCell ref="T269:Y269"/>
    <mergeCell ref="S273:Y273"/>
    <mergeCell ref="N274:S274"/>
    <mergeCell ref="T274:Y274"/>
    <mergeCell ref="N267:S267"/>
    <mergeCell ref="T267:Y267"/>
    <mergeCell ref="N268:S268"/>
    <mergeCell ref="T268:Y268"/>
    <mergeCell ref="A278:M278"/>
    <mergeCell ref="N278:S278"/>
    <mergeCell ref="T278:X278"/>
    <mergeCell ref="N275:S275"/>
    <mergeCell ref="T275:X275"/>
    <mergeCell ref="N276:S276"/>
    <mergeCell ref="T276:Y276"/>
    <mergeCell ref="N279:S279"/>
    <mergeCell ref="T279:Y279"/>
    <mergeCell ref="N280:S280"/>
    <mergeCell ref="T280:Y280"/>
    <mergeCell ref="N277:S277"/>
    <mergeCell ref="T277:Y277"/>
    <mergeCell ref="N283:S283"/>
    <mergeCell ref="T283:Y283"/>
    <mergeCell ref="N285:S285"/>
    <mergeCell ref="T285:Y285"/>
    <mergeCell ref="N281:S281"/>
    <mergeCell ref="T281:Y281"/>
    <mergeCell ref="N282:S282"/>
    <mergeCell ref="T282:Y282"/>
    <mergeCell ref="A286:M286"/>
    <mergeCell ref="N286:S286"/>
    <mergeCell ref="T286:Y286"/>
    <mergeCell ref="A287:M287"/>
    <mergeCell ref="N287:S287"/>
    <mergeCell ref="T287:Y287"/>
    <mergeCell ref="A288:M288"/>
    <mergeCell ref="N288:S288"/>
    <mergeCell ref="T288:Y288"/>
    <mergeCell ref="A289:M289"/>
    <mergeCell ref="N289:S289"/>
    <mergeCell ref="T289:Y289"/>
    <mergeCell ref="N293:S293"/>
    <mergeCell ref="T293:Y293"/>
    <mergeCell ref="N294:S294"/>
    <mergeCell ref="T294:Y294"/>
    <mergeCell ref="A290:M290"/>
    <mergeCell ref="N290:S290"/>
    <mergeCell ref="T290:Y290"/>
    <mergeCell ref="N292:S292"/>
    <mergeCell ref="T292:Y292"/>
    <mergeCell ref="N297:S297"/>
    <mergeCell ref="T297:Y297"/>
    <mergeCell ref="N298:S298"/>
    <mergeCell ref="T298:Y298"/>
    <mergeCell ref="N295:S295"/>
    <mergeCell ref="T295:Y295"/>
    <mergeCell ref="N296:S296"/>
    <mergeCell ref="T296:Y296"/>
    <mergeCell ref="N302:S302"/>
    <mergeCell ref="T302:Y302"/>
    <mergeCell ref="N303:S303"/>
    <mergeCell ref="T303:Y303"/>
    <mergeCell ref="A299:M299"/>
    <mergeCell ref="N299:S299"/>
    <mergeCell ref="T299:Y299"/>
    <mergeCell ref="N301:S301"/>
    <mergeCell ref="T301:Y301"/>
    <mergeCell ref="N306:S306"/>
    <mergeCell ref="T306:Y306"/>
    <mergeCell ref="N307:S307"/>
    <mergeCell ref="T307:Y307"/>
    <mergeCell ref="N304:S304"/>
    <mergeCell ref="T304:Y304"/>
    <mergeCell ref="N305:S305"/>
    <mergeCell ref="T305:Y305"/>
    <mergeCell ref="N311:S311"/>
    <mergeCell ref="T311:Y311"/>
    <mergeCell ref="N312:S312"/>
    <mergeCell ref="T312:Y312"/>
    <mergeCell ref="A308:M308"/>
    <mergeCell ref="N308:S308"/>
    <mergeCell ref="T308:Y308"/>
    <mergeCell ref="N310:S310"/>
    <mergeCell ref="T310:Y310"/>
    <mergeCell ref="N315:S315"/>
    <mergeCell ref="T315:Y315"/>
    <mergeCell ref="A316:M316"/>
    <mergeCell ref="N316:S316"/>
    <mergeCell ref="T316:Y316"/>
    <mergeCell ref="N313:S313"/>
    <mergeCell ref="T313:Y313"/>
    <mergeCell ref="N314:S314"/>
    <mergeCell ref="T314:Y314"/>
    <mergeCell ref="T321:Y321"/>
    <mergeCell ref="N318:S318"/>
    <mergeCell ref="T318:Y318"/>
    <mergeCell ref="A319:M319"/>
    <mergeCell ref="N319:S319"/>
    <mergeCell ref="T319:Y319"/>
    <mergeCell ref="A322:M322"/>
    <mergeCell ref="N322:S322"/>
    <mergeCell ref="T322:Y322"/>
    <mergeCell ref="N324:S324"/>
    <mergeCell ref="T324:Y324"/>
    <mergeCell ref="A320:M320"/>
    <mergeCell ref="N320:S320"/>
    <mergeCell ref="T320:X320"/>
    <mergeCell ref="A321:M321"/>
    <mergeCell ref="N321:S321"/>
    <mergeCell ref="A325:M325"/>
    <mergeCell ref="N325:S325"/>
    <mergeCell ref="T325:Y325"/>
    <mergeCell ref="A326:M326"/>
    <mergeCell ref="N326:S326"/>
    <mergeCell ref="T326:Y326"/>
    <mergeCell ref="A327:M327"/>
    <mergeCell ref="N327:S327"/>
    <mergeCell ref="T327:Y327"/>
    <mergeCell ref="A328:M328"/>
    <mergeCell ref="N328:S328"/>
    <mergeCell ref="T328:Y328"/>
    <mergeCell ref="A329:M329"/>
    <mergeCell ref="N329:S329"/>
    <mergeCell ref="T329:Y329"/>
    <mergeCell ref="A330:M330"/>
    <mergeCell ref="N330:S330"/>
    <mergeCell ref="T330:Y330"/>
    <mergeCell ref="A331:M331"/>
    <mergeCell ref="N331:S331"/>
    <mergeCell ref="T331:Y331"/>
    <mergeCell ref="A332:M332"/>
    <mergeCell ref="N332:S332"/>
    <mergeCell ref="T332:Y332"/>
    <mergeCell ref="A333:M333"/>
    <mergeCell ref="N333:S333"/>
    <mergeCell ref="T333:Y333"/>
    <mergeCell ref="A334:M334"/>
    <mergeCell ref="N334:S334"/>
    <mergeCell ref="T334:Y334"/>
    <mergeCell ref="A335:M335"/>
    <mergeCell ref="N335:S335"/>
    <mergeCell ref="T335:Y335"/>
    <mergeCell ref="A336:M336"/>
    <mergeCell ref="N336:S336"/>
    <mergeCell ref="T336:Y336"/>
    <mergeCell ref="T340:Y340"/>
    <mergeCell ref="A337:M337"/>
    <mergeCell ref="N337:S337"/>
    <mergeCell ref="T337:Y337"/>
    <mergeCell ref="A338:M338"/>
    <mergeCell ref="N338:S338"/>
    <mergeCell ref="T338:Y338"/>
    <mergeCell ref="A341:M341"/>
    <mergeCell ref="N341:S341"/>
    <mergeCell ref="T341:Y341"/>
    <mergeCell ref="N342:S342"/>
    <mergeCell ref="T342:Y342"/>
    <mergeCell ref="A339:M339"/>
    <mergeCell ref="N339:S339"/>
    <mergeCell ref="T339:Y339"/>
    <mergeCell ref="A340:M340"/>
    <mergeCell ref="N340:S340"/>
    <mergeCell ref="A343:M343"/>
    <mergeCell ref="N343:S343"/>
    <mergeCell ref="T343:Y343"/>
    <mergeCell ref="A344:M344"/>
    <mergeCell ref="N344:S344"/>
    <mergeCell ref="T344:Y344"/>
    <mergeCell ref="A345:M345"/>
    <mergeCell ref="N345:S345"/>
    <mergeCell ref="T345:Y345"/>
    <mergeCell ref="A346:M346"/>
    <mergeCell ref="N346:S346"/>
    <mergeCell ref="T346:Y346"/>
    <mergeCell ref="A347:M347"/>
    <mergeCell ref="N347:S347"/>
    <mergeCell ref="T347:Y347"/>
    <mergeCell ref="A348:M348"/>
    <mergeCell ref="N348:S348"/>
    <mergeCell ref="T348:Y348"/>
    <mergeCell ref="T353:Y353"/>
    <mergeCell ref="N350:S350"/>
    <mergeCell ref="T350:Y350"/>
    <mergeCell ref="A351:M351"/>
    <mergeCell ref="N351:S351"/>
    <mergeCell ref="T351:Y351"/>
    <mergeCell ref="N355:S355"/>
    <mergeCell ref="T355:Y355"/>
    <mergeCell ref="A356:M356"/>
    <mergeCell ref="N356:S356"/>
    <mergeCell ref="T356:Y356"/>
    <mergeCell ref="A352:M352"/>
    <mergeCell ref="N352:S352"/>
    <mergeCell ref="T352:Y352"/>
    <mergeCell ref="A353:M353"/>
    <mergeCell ref="N353:S353"/>
    <mergeCell ref="A357:M357"/>
    <mergeCell ref="N357:S357"/>
    <mergeCell ref="T357:Y357"/>
    <mergeCell ref="A358:M358"/>
    <mergeCell ref="N358:S358"/>
    <mergeCell ref="T358:Y358"/>
    <mergeCell ref="A359:M359"/>
    <mergeCell ref="N359:S359"/>
    <mergeCell ref="T359:Y359"/>
    <mergeCell ref="A360:M360"/>
    <mergeCell ref="N360:S360"/>
    <mergeCell ref="T360:Y360"/>
    <mergeCell ref="A366:M366"/>
    <mergeCell ref="N366:S366"/>
    <mergeCell ref="T366:Y366"/>
    <mergeCell ref="N367:S367"/>
    <mergeCell ref="T367:Y367"/>
    <mergeCell ref="A361:M361"/>
    <mergeCell ref="N361:S361"/>
    <mergeCell ref="T361:Y361"/>
    <mergeCell ref="N365:S365"/>
    <mergeCell ref="T365:Y365"/>
    <mergeCell ref="A396:I396"/>
    <mergeCell ref="J396:Q396"/>
    <mergeCell ref="R396:Y396"/>
    <mergeCell ref="A386:Y386"/>
    <mergeCell ref="O390:Y390"/>
    <mergeCell ref="A391:I391"/>
    <mergeCell ref="J391:Q391"/>
    <mergeCell ref="R391:Y391"/>
    <mergeCell ref="N373:S373"/>
    <mergeCell ref="T373:Y373"/>
    <mergeCell ref="A374:M374"/>
    <mergeCell ref="N374:S374"/>
    <mergeCell ref="T374:Y374"/>
    <mergeCell ref="N368:S368"/>
    <mergeCell ref="T368:Y368"/>
    <mergeCell ref="N369:S369"/>
    <mergeCell ref="T369:Y369"/>
    <mergeCell ref="N378:S378"/>
    <mergeCell ref="T378:Y378"/>
    <mergeCell ref="A379:M379"/>
    <mergeCell ref="N379:S379"/>
    <mergeCell ref="T379:Y379"/>
    <mergeCell ref="A375:M375"/>
    <mergeCell ref="N375:S375"/>
    <mergeCell ref="T375:Y375"/>
    <mergeCell ref="N377:S377"/>
    <mergeCell ref="T377:Y377"/>
  </mergeCells>
  <pageMargins left="0.51" right="0.23" top="0.32" bottom="0.31" header="0.33" footer="0.32"/>
  <pageSetup paperSize="9" orientation="portrait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L51"/>
  <sheetViews>
    <sheetView zoomScaleNormal="100" workbookViewId="0"/>
  </sheetViews>
  <sheetFormatPr defaultRowHeight="15" customHeight="1"/>
  <cols>
    <col min="1" max="1" width="4.75" style="315" customWidth="1"/>
    <col min="2" max="2" width="33.625" style="316" customWidth="1"/>
    <col min="3" max="3" width="15.5" style="316" customWidth="1"/>
    <col min="4" max="8" width="14.625" style="316" customWidth="1"/>
    <col min="9" max="9" width="14" style="316" customWidth="1"/>
    <col min="10" max="10" width="14.625" style="316" customWidth="1"/>
    <col min="11" max="11" width="13.875" style="316" customWidth="1"/>
    <col min="12" max="12" width="12.875" style="316" customWidth="1"/>
    <col min="13" max="16384" width="9" style="316"/>
  </cols>
  <sheetData>
    <row r="1" spans="1:12" s="315" customFormat="1" ht="18" customHeight="1">
      <c r="A1" s="313" t="s">
        <v>685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2" ht="21.75" customHeight="1"/>
    <row r="3" spans="1:12" s="317" customFormat="1" ht="24" customHeight="1">
      <c r="A3" s="463" t="s">
        <v>686</v>
      </c>
      <c r="B3" s="466" t="s">
        <v>687</v>
      </c>
      <c r="C3" s="463" t="s">
        <v>688</v>
      </c>
      <c r="D3" s="469" t="s">
        <v>689</v>
      </c>
      <c r="E3" s="470"/>
      <c r="F3" s="470"/>
      <c r="G3" s="470"/>
      <c r="H3" s="470"/>
      <c r="I3" s="470"/>
      <c r="J3" s="470"/>
      <c r="K3" s="470"/>
      <c r="L3" s="471"/>
    </row>
    <row r="4" spans="1:12" s="317" customFormat="1" ht="24" customHeight="1">
      <c r="A4" s="464"/>
      <c r="B4" s="467"/>
      <c r="C4" s="464"/>
      <c r="D4" s="463" t="s">
        <v>690</v>
      </c>
      <c r="E4" s="463" t="s">
        <v>691</v>
      </c>
      <c r="F4" s="472" t="s">
        <v>692</v>
      </c>
      <c r="G4" s="463" t="s">
        <v>693</v>
      </c>
      <c r="H4" s="463" t="s">
        <v>694</v>
      </c>
      <c r="I4" s="463" t="s">
        <v>695</v>
      </c>
      <c r="J4" s="463" t="s">
        <v>696</v>
      </c>
      <c r="K4" s="463" t="s">
        <v>697</v>
      </c>
      <c r="L4" s="472" t="s">
        <v>698</v>
      </c>
    </row>
    <row r="5" spans="1:12" s="317" customFormat="1" ht="24" customHeight="1">
      <c r="A5" s="465"/>
      <c r="B5" s="468"/>
      <c r="C5" s="465"/>
      <c r="D5" s="465"/>
      <c r="E5" s="465"/>
      <c r="F5" s="465"/>
      <c r="G5" s="465"/>
      <c r="H5" s="465"/>
      <c r="I5" s="465"/>
      <c r="J5" s="465"/>
      <c r="K5" s="465"/>
      <c r="L5" s="465"/>
    </row>
    <row r="6" spans="1:12" s="321" customFormat="1" ht="19.5" customHeight="1">
      <c r="A6" s="318" t="s">
        <v>31</v>
      </c>
      <c r="B6" s="319" t="s">
        <v>699</v>
      </c>
      <c r="C6" s="320"/>
      <c r="D6" s="320"/>
      <c r="E6" s="320"/>
      <c r="F6" s="320"/>
      <c r="G6" s="320"/>
      <c r="H6" s="320"/>
      <c r="I6" s="320"/>
      <c r="J6" s="320"/>
      <c r="K6" s="320"/>
      <c r="L6" s="320"/>
    </row>
    <row r="7" spans="1:12" s="317" customFormat="1" ht="19.5" customHeight="1">
      <c r="A7" s="322" t="s">
        <v>33</v>
      </c>
      <c r="B7" s="323" t="s">
        <v>700</v>
      </c>
      <c r="C7" s="324">
        <v>3250416420691</v>
      </c>
      <c r="D7" s="324">
        <v>132894523470</v>
      </c>
      <c r="E7" s="324">
        <v>75366505683</v>
      </c>
      <c r="F7" s="324">
        <v>54459923391</v>
      </c>
      <c r="G7" s="324">
        <v>1038797150004</v>
      </c>
      <c r="H7" s="324">
        <v>1909319946663</v>
      </c>
      <c r="I7" s="324">
        <v>3456528678</v>
      </c>
      <c r="J7" s="324">
        <v>16807017995</v>
      </c>
      <c r="K7" s="324">
        <v>8316082665</v>
      </c>
      <c r="L7" s="324">
        <v>10998742142</v>
      </c>
    </row>
    <row r="8" spans="1:12" ht="19.5" customHeight="1">
      <c r="A8" s="325">
        <v>1</v>
      </c>
      <c r="B8" s="326" t="s">
        <v>701</v>
      </c>
      <c r="C8" s="327">
        <v>139422562815</v>
      </c>
      <c r="D8" s="327">
        <v>0</v>
      </c>
      <c r="E8" s="327">
        <v>0</v>
      </c>
      <c r="F8" s="327">
        <v>500000</v>
      </c>
      <c r="G8" s="327">
        <v>68392170182</v>
      </c>
      <c r="H8" s="327">
        <v>70992960997</v>
      </c>
      <c r="I8" s="327">
        <v>0</v>
      </c>
      <c r="J8" s="327">
        <v>36931636</v>
      </c>
      <c r="K8" s="327">
        <v>0</v>
      </c>
      <c r="L8" s="327">
        <v>0</v>
      </c>
    </row>
    <row r="9" spans="1:12" ht="19.5" customHeight="1">
      <c r="A9" s="325">
        <v>2</v>
      </c>
      <c r="B9" s="326" t="s">
        <v>702</v>
      </c>
      <c r="C9" s="327">
        <v>0</v>
      </c>
      <c r="D9" s="327">
        <v>0</v>
      </c>
      <c r="E9" s="327">
        <v>0</v>
      </c>
      <c r="F9" s="327">
        <v>0</v>
      </c>
      <c r="G9" s="327">
        <v>0</v>
      </c>
      <c r="H9" s="327">
        <v>0</v>
      </c>
      <c r="I9" s="327">
        <v>0</v>
      </c>
      <c r="J9" s="327">
        <v>0</v>
      </c>
      <c r="K9" s="327">
        <v>0</v>
      </c>
      <c r="L9" s="327">
        <v>0</v>
      </c>
    </row>
    <row r="10" spans="1:12" ht="19.5" customHeight="1">
      <c r="A10" s="325">
        <v>3</v>
      </c>
      <c r="B10" s="326" t="s">
        <v>703</v>
      </c>
      <c r="C10" s="327">
        <v>15234202504</v>
      </c>
      <c r="D10" s="327">
        <v>0</v>
      </c>
      <c r="E10" s="327">
        <v>0</v>
      </c>
      <c r="F10" s="327">
        <v>0</v>
      </c>
      <c r="G10" s="327">
        <v>3001272615</v>
      </c>
      <c r="H10" s="327">
        <v>12232929889</v>
      </c>
      <c r="I10" s="327">
        <v>0</v>
      </c>
      <c r="J10" s="327">
        <v>0</v>
      </c>
      <c r="K10" s="327">
        <v>0</v>
      </c>
      <c r="L10" s="327">
        <v>0</v>
      </c>
    </row>
    <row r="11" spans="1:12" ht="19.5" customHeight="1">
      <c r="A11" s="328" t="s">
        <v>704</v>
      </c>
      <c r="B11" s="326" t="s">
        <v>705</v>
      </c>
      <c r="C11" s="327">
        <v>0</v>
      </c>
      <c r="D11" s="327">
        <v>0</v>
      </c>
      <c r="E11" s="327">
        <v>0</v>
      </c>
      <c r="F11" s="327">
        <v>0</v>
      </c>
      <c r="G11" s="327">
        <v>0</v>
      </c>
      <c r="H11" s="327">
        <v>0</v>
      </c>
      <c r="I11" s="327">
        <v>0</v>
      </c>
      <c r="J11" s="327">
        <v>0</v>
      </c>
      <c r="K11" s="327">
        <v>0</v>
      </c>
      <c r="L11" s="327">
        <v>0</v>
      </c>
    </row>
    <row r="12" spans="1:12" ht="19.5" customHeight="1">
      <c r="A12" s="325">
        <v>4</v>
      </c>
      <c r="B12" s="326" t="s">
        <v>706</v>
      </c>
      <c r="C12" s="327">
        <v>0</v>
      </c>
      <c r="D12" s="327"/>
      <c r="E12" s="327"/>
      <c r="F12" s="327"/>
      <c r="G12" s="327"/>
      <c r="H12" s="327"/>
      <c r="I12" s="327"/>
      <c r="J12" s="327"/>
      <c r="K12" s="327"/>
      <c r="L12" s="327"/>
    </row>
    <row r="13" spans="1:12" ht="19.5" customHeight="1">
      <c r="A13" s="325">
        <v>5</v>
      </c>
      <c r="B13" s="326" t="s">
        <v>707</v>
      </c>
      <c r="C13" s="327">
        <v>76384747859</v>
      </c>
      <c r="D13" s="327">
        <v>0</v>
      </c>
      <c r="E13" s="327">
        <v>0</v>
      </c>
      <c r="F13" s="327">
        <v>0</v>
      </c>
      <c r="G13" s="327">
        <v>20449367528</v>
      </c>
      <c r="H13" s="327">
        <v>55778557518</v>
      </c>
      <c r="I13" s="327">
        <v>0</v>
      </c>
      <c r="J13" s="327">
        <v>156822813</v>
      </c>
      <c r="K13" s="327">
        <v>0</v>
      </c>
      <c r="L13" s="327">
        <v>0</v>
      </c>
    </row>
    <row r="14" spans="1:12" ht="19.5" customHeight="1">
      <c r="A14" s="325">
        <v>6</v>
      </c>
      <c r="B14" s="329" t="s">
        <v>708</v>
      </c>
      <c r="C14" s="327">
        <v>0</v>
      </c>
      <c r="D14" s="327"/>
      <c r="E14" s="327"/>
      <c r="F14" s="327"/>
      <c r="G14" s="327"/>
      <c r="H14" s="327"/>
      <c r="I14" s="327"/>
      <c r="J14" s="327"/>
      <c r="K14" s="327"/>
      <c r="L14" s="327"/>
    </row>
    <row r="15" spans="1:12" s="317" customFormat="1" ht="19.5" customHeight="1">
      <c r="A15" s="322" t="s">
        <v>56</v>
      </c>
      <c r="B15" s="323" t="s">
        <v>709</v>
      </c>
      <c r="C15" s="324">
        <v>3328688438151</v>
      </c>
      <c r="D15" s="324">
        <v>132894523470</v>
      </c>
      <c r="E15" s="324">
        <v>75366505683</v>
      </c>
      <c r="F15" s="324">
        <v>54460423391</v>
      </c>
      <c r="G15" s="324">
        <v>1089741225273</v>
      </c>
      <c r="H15" s="324">
        <v>1936767280031</v>
      </c>
      <c r="I15" s="324">
        <v>3456528678</v>
      </c>
      <c r="J15" s="324">
        <v>16687126818</v>
      </c>
      <c r="K15" s="324">
        <v>8316082665</v>
      </c>
      <c r="L15" s="324">
        <v>10998742142</v>
      </c>
    </row>
    <row r="16" spans="1:12" ht="19.5" customHeight="1">
      <c r="A16" s="325"/>
      <c r="B16" s="327"/>
      <c r="C16" s="327"/>
      <c r="D16" s="327"/>
      <c r="E16" s="327"/>
      <c r="F16" s="327"/>
      <c r="G16" s="327"/>
      <c r="H16" s="327"/>
      <c r="I16" s="327"/>
      <c r="J16" s="327"/>
      <c r="K16" s="327"/>
      <c r="L16" s="327"/>
    </row>
    <row r="17" spans="1:12" s="333" customFormat="1" ht="19.5" customHeight="1">
      <c r="A17" s="330" t="s">
        <v>69</v>
      </c>
      <c r="B17" s="331" t="s">
        <v>710</v>
      </c>
      <c r="C17" s="332"/>
      <c r="D17" s="332"/>
      <c r="E17" s="332"/>
      <c r="F17" s="332"/>
      <c r="G17" s="332"/>
      <c r="H17" s="332"/>
      <c r="I17" s="332"/>
      <c r="J17" s="332"/>
      <c r="K17" s="332"/>
      <c r="L17" s="332"/>
    </row>
    <row r="18" spans="1:12" ht="19.5" customHeight="1">
      <c r="A18" s="322" t="s">
        <v>33</v>
      </c>
      <c r="B18" s="323" t="s">
        <v>700</v>
      </c>
      <c r="C18" s="324">
        <v>2408364743763</v>
      </c>
      <c r="D18" s="324">
        <v>66710273941</v>
      </c>
      <c r="E18" s="324">
        <v>68631331204</v>
      </c>
      <c r="F18" s="324">
        <v>49088259837</v>
      </c>
      <c r="G18" s="324">
        <v>809628831556</v>
      </c>
      <c r="H18" s="324">
        <v>1383604433107</v>
      </c>
      <c r="I18" s="324">
        <v>3456528678</v>
      </c>
      <c r="J18" s="324">
        <v>15564173789</v>
      </c>
      <c r="K18" s="324">
        <v>6211759892</v>
      </c>
      <c r="L18" s="324">
        <v>5469151759</v>
      </c>
    </row>
    <row r="19" spans="1:12" ht="19.5" customHeight="1">
      <c r="A19" s="325">
        <v>1</v>
      </c>
      <c r="B19" s="326" t="s">
        <v>711</v>
      </c>
      <c r="C19" s="327">
        <v>97924911177</v>
      </c>
      <c r="D19" s="327">
        <v>3219583702</v>
      </c>
      <c r="E19" s="327">
        <v>1850791674</v>
      </c>
      <c r="F19" s="327">
        <v>1362763920</v>
      </c>
      <c r="G19" s="327">
        <v>30967279759</v>
      </c>
      <c r="H19" s="327">
        <v>60011145628</v>
      </c>
      <c r="I19" s="327">
        <v>0</v>
      </c>
      <c r="J19" s="327">
        <v>168604374</v>
      </c>
      <c r="K19" s="327">
        <v>344742120</v>
      </c>
      <c r="L19" s="327">
        <v>0</v>
      </c>
    </row>
    <row r="20" spans="1:12" ht="19.5" customHeight="1">
      <c r="A20" s="325">
        <v>2</v>
      </c>
      <c r="B20" s="329" t="s">
        <v>705</v>
      </c>
      <c r="C20" s="327">
        <v>0</v>
      </c>
      <c r="D20" s="327">
        <v>0</v>
      </c>
      <c r="E20" s="327">
        <v>0</v>
      </c>
      <c r="F20" s="327">
        <v>0</v>
      </c>
      <c r="G20" s="327">
        <v>0</v>
      </c>
      <c r="H20" s="327">
        <v>0</v>
      </c>
      <c r="I20" s="327">
        <v>0</v>
      </c>
      <c r="J20" s="327">
        <v>0</v>
      </c>
      <c r="K20" s="327">
        <v>0</v>
      </c>
      <c r="L20" s="327">
        <v>0</v>
      </c>
    </row>
    <row r="21" spans="1:12" ht="19.5" customHeight="1">
      <c r="A21" s="325">
        <v>3</v>
      </c>
      <c r="B21" s="326" t="s">
        <v>706</v>
      </c>
      <c r="C21" s="327">
        <v>0</v>
      </c>
      <c r="D21" s="327"/>
      <c r="E21" s="327"/>
      <c r="F21" s="327"/>
      <c r="G21" s="327"/>
      <c r="H21" s="327"/>
      <c r="I21" s="327"/>
      <c r="J21" s="327"/>
      <c r="K21" s="327"/>
      <c r="L21" s="327"/>
    </row>
    <row r="22" spans="1:12" ht="19.5" customHeight="1">
      <c r="A22" s="325">
        <v>4</v>
      </c>
      <c r="B22" s="326" t="s">
        <v>707</v>
      </c>
      <c r="C22" s="327">
        <v>76384747859</v>
      </c>
      <c r="D22" s="327">
        <v>0</v>
      </c>
      <c r="E22" s="327">
        <v>0</v>
      </c>
      <c r="F22" s="327">
        <v>0</v>
      </c>
      <c r="G22" s="327">
        <v>20449367528</v>
      </c>
      <c r="H22" s="327">
        <v>55778557518</v>
      </c>
      <c r="I22" s="327">
        <v>0</v>
      </c>
      <c r="J22" s="327">
        <v>156822813</v>
      </c>
      <c r="K22" s="327">
        <v>0</v>
      </c>
      <c r="L22" s="327">
        <v>0</v>
      </c>
    </row>
    <row r="23" spans="1:12" ht="19.5" customHeight="1">
      <c r="A23" s="325">
        <v>5</v>
      </c>
      <c r="B23" s="329" t="s">
        <v>708</v>
      </c>
      <c r="C23" s="327">
        <v>0</v>
      </c>
      <c r="D23" s="327"/>
      <c r="E23" s="327">
        <v>0</v>
      </c>
      <c r="F23" s="327"/>
      <c r="G23" s="327"/>
      <c r="H23" s="327"/>
      <c r="I23" s="327"/>
      <c r="J23" s="327">
        <v>0</v>
      </c>
      <c r="K23" s="327"/>
      <c r="L23" s="327"/>
    </row>
    <row r="24" spans="1:12" ht="19.5" customHeight="1">
      <c r="A24" s="322" t="s">
        <v>56</v>
      </c>
      <c r="B24" s="323" t="s">
        <v>712</v>
      </c>
      <c r="C24" s="324">
        <v>2429904907081</v>
      </c>
      <c r="D24" s="324">
        <v>69929857643</v>
      </c>
      <c r="E24" s="324">
        <v>70482122878</v>
      </c>
      <c r="F24" s="324">
        <v>50451023757</v>
      </c>
      <c r="G24" s="324">
        <v>820146743787</v>
      </c>
      <c r="H24" s="324">
        <v>1387837021217</v>
      </c>
      <c r="I24" s="324">
        <v>3456528678</v>
      </c>
      <c r="J24" s="324">
        <v>15575955350</v>
      </c>
      <c r="K24" s="324">
        <v>6556502012</v>
      </c>
      <c r="L24" s="324">
        <v>5469151759</v>
      </c>
    </row>
    <row r="25" spans="1:12" ht="19.5" customHeight="1">
      <c r="A25" s="334"/>
      <c r="B25" s="334"/>
      <c r="C25" s="324"/>
      <c r="D25" s="324"/>
      <c r="E25" s="324"/>
      <c r="F25" s="324"/>
      <c r="G25" s="324"/>
      <c r="H25" s="324"/>
      <c r="I25" s="324"/>
      <c r="J25" s="324"/>
      <c r="K25" s="324"/>
      <c r="L25" s="324"/>
    </row>
    <row r="26" spans="1:12" ht="19.5" customHeight="1">
      <c r="A26" s="330" t="s">
        <v>109</v>
      </c>
      <c r="B26" s="331" t="s">
        <v>713</v>
      </c>
      <c r="C26" s="324"/>
      <c r="D26" s="324"/>
      <c r="E26" s="324"/>
      <c r="F26" s="324"/>
      <c r="G26" s="324"/>
      <c r="H26" s="324"/>
      <c r="I26" s="324"/>
      <c r="J26" s="324"/>
      <c r="K26" s="324"/>
      <c r="L26" s="324"/>
    </row>
    <row r="27" spans="1:12" ht="19.5" customHeight="1">
      <c r="A27" s="334"/>
      <c r="B27" s="323" t="s">
        <v>714</v>
      </c>
      <c r="C27" s="324">
        <v>842051676928</v>
      </c>
      <c r="D27" s="324">
        <v>66184249529</v>
      </c>
      <c r="E27" s="324">
        <v>6735174479</v>
      </c>
      <c r="F27" s="324">
        <v>5371663554</v>
      </c>
      <c r="G27" s="324">
        <v>229168318448</v>
      </c>
      <c r="H27" s="324">
        <v>525715513556</v>
      </c>
      <c r="I27" s="324">
        <v>0</v>
      </c>
      <c r="J27" s="324">
        <v>1242844206</v>
      </c>
      <c r="K27" s="324">
        <v>2104322773</v>
      </c>
      <c r="L27" s="324">
        <v>5529590383</v>
      </c>
    </row>
    <row r="28" spans="1:12" ht="19.5" customHeight="1">
      <c r="A28" s="334"/>
      <c r="B28" s="323" t="s">
        <v>715</v>
      </c>
      <c r="C28" s="324">
        <v>898783531070</v>
      </c>
      <c r="D28" s="324">
        <v>62964665827</v>
      </c>
      <c r="E28" s="324">
        <v>4884382805</v>
      </c>
      <c r="F28" s="324">
        <v>4009399634</v>
      </c>
      <c r="G28" s="324">
        <v>269594481486</v>
      </c>
      <c r="H28" s="324">
        <v>548930258814</v>
      </c>
      <c r="I28" s="324">
        <v>0</v>
      </c>
      <c r="J28" s="324">
        <v>1111171468</v>
      </c>
      <c r="K28" s="324">
        <v>1759580653</v>
      </c>
      <c r="L28" s="324">
        <v>5529590383</v>
      </c>
    </row>
    <row r="29" spans="1:12" ht="19.5" customHeight="1">
      <c r="A29" s="335"/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</row>
    <row r="30" spans="1:12" ht="19.5" customHeight="1"/>
    <row r="31" spans="1:12" s="337" customFormat="1" ht="19.5" customHeight="1">
      <c r="B31" s="338" t="s">
        <v>716</v>
      </c>
    </row>
    <row r="32" spans="1:12" s="337" customFormat="1" ht="19.5" customHeight="1">
      <c r="B32" s="338" t="s">
        <v>717</v>
      </c>
    </row>
    <row r="33" spans="1:2" s="337" customFormat="1" ht="19.5" customHeight="1">
      <c r="B33" s="338" t="s">
        <v>718</v>
      </c>
    </row>
    <row r="34" spans="1:2" s="337" customFormat="1" ht="19.5" customHeight="1">
      <c r="B34" s="338" t="s">
        <v>719</v>
      </c>
    </row>
    <row r="35" spans="1:2" s="337" customFormat="1" ht="19.5" customHeight="1">
      <c r="B35" s="338" t="s">
        <v>720</v>
      </c>
    </row>
    <row r="36" spans="1:2" s="339" customFormat="1" ht="19.5" customHeight="1"/>
    <row r="37" spans="1:2" s="339" customFormat="1" ht="18.75" customHeight="1"/>
    <row r="38" spans="1:2" s="340" customFormat="1" ht="18.75" customHeight="1">
      <c r="A38" s="339"/>
    </row>
    <row r="39" spans="1:2" ht="18.75" customHeight="1"/>
    <row r="40" spans="1:2" ht="18.75" customHeight="1"/>
    <row r="41" spans="1:2" ht="18.75" customHeight="1"/>
    <row r="42" spans="1:2" ht="18.75" customHeight="1"/>
    <row r="43" spans="1:2" ht="18.75" customHeight="1"/>
    <row r="44" spans="1:2" ht="18.75" customHeight="1"/>
    <row r="45" spans="1:2" ht="18.75" customHeight="1"/>
    <row r="46" spans="1:2" ht="18.75" customHeight="1"/>
    <row r="47" spans="1:2" ht="18.75" customHeight="1"/>
    <row r="48" spans="1:2" ht="18.75" customHeight="1"/>
    <row r="49" ht="18.75" customHeight="1"/>
    <row r="50" ht="18.75" customHeight="1"/>
    <row r="51" ht="18.75" customHeight="1"/>
  </sheetData>
  <mergeCells count="13">
    <mergeCell ref="A3:A5"/>
    <mergeCell ref="B3:B5"/>
    <mergeCell ref="C3:C5"/>
    <mergeCell ref="D3:L3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27" right="0.18" top="0.8" bottom="0.26" header="0.4" footer="0.17"/>
  <pageSetup paperSize="9" scale="7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K31"/>
  <sheetViews>
    <sheetView zoomScaleNormal="100" workbookViewId="0"/>
  </sheetViews>
  <sheetFormatPr defaultRowHeight="15" customHeight="1"/>
  <cols>
    <col min="1" max="1" width="4.125" style="341" customWidth="1"/>
    <col min="2" max="2" width="26" style="340" customWidth="1"/>
    <col min="3" max="3" width="12" style="341" customWidth="1"/>
    <col min="4" max="7" width="10.25" style="341" customWidth="1"/>
    <col min="8" max="8" width="12" style="341" customWidth="1"/>
    <col min="9" max="10" width="10.25" style="341" customWidth="1"/>
    <col min="11" max="11" width="12" style="341" customWidth="1"/>
    <col min="12" max="16384" width="9" style="341"/>
  </cols>
  <sheetData>
    <row r="1" spans="1:11" s="315" customFormat="1" ht="18" customHeight="1">
      <c r="A1" s="313" t="s">
        <v>740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15" customHeight="1">
      <c r="D2" s="474"/>
      <c r="E2" s="474"/>
      <c r="F2" s="474"/>
      <c r="G2" s="474"/>
      <c r="H2" s="474"/>
      <c r="I2" s="474"/>
      <c r="J2" s="474"/>
      <c r="K2" s="474"/>
    </row>
    <row r="3" spans="1:11" ht="24" customHeight="1">
      <c r="A3" s="475" t="s">
        <v>686</v>
      </c>
      <c r="B3" s="466" t="s">
        <v>687</v>
      </c>
      <c r="C3" s="463" t="s">
        <v>688</v>
      </c>
      <c r="D3" s="478" t="s">
        <v>689</v>
      </c>
      <c r="E3" s="479"/>
      <c r="F3" s="479"/>
      <c r="G3" s="479"/>
      <c r="H3" s="479"/>
      <c r="I3" s="479"/>
      <c r="J3" s="479"/>
      <c r="K3" s="480"/>
    </row>
    <row r="4" spans="1:11" ht="24" customHeight="1">
      <c r="A4" s="476"/>
      <c r="B4" s="467"/>
      <c r="C4" s="464"/>
      <c r="D4" s="472" t="s">
        <v>741</v>
      </c>
      <c r="E4" s="472" t="s">
        <v>742</v>
      </c>
      <c r="F4" s="472" t="s">
        <v>743</v>
      </c>
      <c r="G4" s="472" t="s">
        <v>744</v>
      </c>
      <c r="H4" s="472" t="s">
        <v>745</v>
      </c>
      <c r="I4" s="472" t="s">
        <v>746</v>
      </c>
      <c r="J4" s="472" t="s">
        <v>747</v>
      </c>
      <c r="K4" s="472" t="s">
        <v>748</v>
      </c>
    </row>
    <row r="5" spans="1:11" ht="24" customHeight="1">
      <c r="A5" s="477"/>
      <c r="B5" s="468"/>
      <c r="C5" s="465"/>
      <c r="D5" s="473"/>
      <c r="E5" s="473"/>
      <c r="F5" s="473"/>
      <c r="G5" s="473"/>
      <c r="H5" s="473"/>
      <c r="I5" s="473"/>
      <c r="J5" s="473"/>
      <c r="K5" s="473"/>
    </row>
    <row r="6" spans="1:11" s="361" customFormat="1" ht="16.5" customHeight="1">
      <c r="A6" s="343" t="s">
        <v>31</v>
      </c>
      <c r="B6" s="331" t="s">
        <v>749</v>
      </c>
      <c r="C6" s="344"/>
      <c r="D6" s="332"/>
      <c r="E6" s="332"/>
      <c r="F6" s="332"/>
      <c r="G6" s="332"/>
      <c r="H6" s="332"/>
      <c r="I6" s="332"/>
      <c r="J6" s="332"/>
      <c r="K6" s="332"/>
    </row>
    <row r="7" spans="1:11" s="362" customFormat="1" ht="16.5" customHeight="1">
      <c r="A7" s="334"/>
      <c r="B7" s="323" t="s">
        <v>700</v>
      </c>
      <c r="C7" s="324">
        <v>1312337200</v>
      </c>
      <c r="D7" s="324">
        <v>0</v>
      </c>
      <c r="E7" s="324">
        <v>0</v>
      </c>
      <c r="F7" s="324">
        <v>0</v>
      </c>
      <c r="G7" s="324">
        <v>0</v>
      </c>
      <c r="H7" s="324">
        <v>1312337200</v>
      </c>
      <c r="I7" s="324">
        <v>0</v>
      </c>
      <c r="J7" s="324">
        <v>0</v>
      </c>
      <c r="K7" s="324">
        <v>0</v>
      </c>
    </row>
    <row r="8" spans="1:11" ht="16.5" customHeight="1">
      <c r="A8" s="325">
        <v>1</v>
      </c>
      <c r="B8" s="350" t="s">
        <v>750</v>
      </c>
      <c r="C8" s="327">
        <v>956000</v>
      </c>
      <c r="D8" s="327">
        <v>0</v>
      </c>
      <c r="E8" s="327">
        <v>0</v>
      </c>
      <c r="F8" s="327">
        <v>0</v>
      </c>
      <c r="G8" s="327">
        <v>0</v>
      </c>
      <c r="H8" s="327">
        <v>956000</v>
      </c>
      <c r="I8" s="327">
        <v>0</v>
      </c>
      <c r="J8" s="327">
        <v>0</v>
      </c>
      <c r="K8" s="327">
        <v>0</v>
      </c>
    </row>
    <row r="9" spans="1:11" ht="16.5" customHeight="1">
      <c r="A9" s="325">
        <v>2</v>
      </c>
      <c r="B9" s="350" t="s">
        <v>751</v>
      </c>
      <c r="C9" s="327">
        <v>0</v>
      </c>
      <c r="D9" s="327"/>
      <c r="E9" s="327"/>
      <c r="F9" s="327"/>
      <c r="G9" s="327"/>
      <c r="H9" s="327"/>
      <c r="I9" s="327"/>
      <c r="J9" s="327"/>
      <c r="K9" s="327"/>
    </row>
    <row r="10" spans="1:11" ht="16.5" customHeight="1">
      <c r="A10" s="325">
        <v>3</v>
      </c>
      <c r="B10" s="350" t="s">
        <v>752</v>
      </c>
      <c r="C10" s="327">
        <v>0</v>
      </c>
      <c r="D10" s="327"/>
      <c r="E10" s="327"/>
      <c r="F10" s="327"/>
      <c r="G10" s="327"/>
      <c r="H10" s="327"/>
      <c r="I10" s="327"/>
      <c r="J10" s="327"/>
      <c r="K10" s="327"/>
    </row>
    <row r="11" spans="1:11" ht="16.5" customHeight="1">
      <c r="A11" s="325">
        <v>4</v>
      </c>
      <c r="B11" s="350" t="s">
        <v>732</v>
      </c>
      <c r="C11" s="327">
        <v>0</v>
      </c>
      <c r="D11" s="327"/>
      <c r="E11" s="327"/>
      <c r="F11" s="327"/>
      <c r="G11" s="327"/>
      <c r="H11" s="327"/>
      <c r="I11" s="327"/>
      <c r="J11" s="327"/>
      <c r="K11" s="327"/>
    </row>
    <row r="12" spans="1:11" ht="16.5" customHeight="1">
      <c r="A12" s="325">
        <v>5</v>
      </c>
      <c r="B12" s="350" t="s">
        <v>707</v>
      </c>
      <c r="C12" s="327">
        <v>0</v>
      </c>
      <c r="D12" s="327"/>
      <c r="E12" s="327"/>
      <c r="F12" s="327"/>
      <c r="G12" s="327"/>
      <c r="H12" s="327"/>
      <c r="I12" s="327"/>
      <c r="J12" s="327"/>
      <c r="K12" s="327"/>
    </row>
    <row r="13" spans="1:11" ht="16.5" customHeight="1">
      <c r="A13" s="325">
        <v>6</v>
      </c>
      <c r="B13" s="350" t="s">
        <v>753</v>
      </c>
      <c r="C13" s="327">
        <v>0</v>
      </c>
      <c r="D13" s="327"/>
      <c r="E13" s="327"/>
      <c r="F13" s="327"/>
      <c r="G13" s="327"/>
      <c r="H13" s="327"/>
      <c r="I13" s="327"/>
      <c r="J13" s="327"/>
      <c r="K13" s="327"/>
    </row>
    <row r="14" spans="1:11" s="362" customFormat="1" ht="16.5" customHeight="1">
      <c r="A14" s="334"/>
      <c r="B14" s="323" t="s">
        <v>709</v>
      </c>
      <c r="C14" s="324">
        <v>1313293200</v>
      </c>
      <c r="D14" s="324">
        <v>0</v>
      </c>
      <c r="E14" s="324">
        <v>0</v>
      </c>
      <c r="F14" s="324">
        <v>0</v>
      </c>
      <c r="G14" s="324">
        <v>0</v>
      </c>
      <c r="H14" s="324">
        <v>1313293200</v>
      </c>
      <c r="I14" s="324">
        <v>0</v>
      </c>
      <c r="J14" s="324">
        <v>0</v>
      </c>
      <c r="K14" s="324">
        <v>0</v>
      </c>
    </row>
    <row r="15" spans="1:11" ht="16.5" customHeight="1">
      <c r="A15" s="325"/>
      <c r="B15" s="353"/>
      <c r="C15" s="327"/>
      <c r="D15" s="327"/>
      <c r="E15" s="327"/>
      <c r="F15" s="327"/>
      <c r="G15" s="327"/>
      <c r="H15" s="327"/>
      <c r="I15" s="327"/>
      <c r="J15" s="327"/>
      <c r="K15" s="327"/>
    </row>
    <row r="16" spans="1:11" s="361" customFormat="1" ht="16.5" customHeight="1">
      <c r="A16" s="343" t="s">
        <v>69</v>
      </c>
      <c r="B16" s="331" t="s">
        <v>710</v>
      </c>
      <c r="C16" s="344"/>
      <c r="D16" s="332"/>
      <c r="E16" s="332"/>
      <c r="F16" s="332"/>
      <c r="G16" s="332"/>
      <c r="H16" s="332"/>
      <c r="I16" s="332"/>
      <c r="J16" s="332"/>
      <c r="K16" s="332"/>
    </row>
    <row r="17" spans="1:11" ht="16.5" customHeight="1">
      <c r="A17" s="334"/>
      <c r="B17" s="323" t="s">
        <v>700</v>
      </c>
      <c r="C17" s="324">
        <v>828281543</v>
      </c>
      <c r="D17" s="324">
        <v>0</v>
      </c>
      <c r="E17" s="324">
        <v>0</v>
      </c>
      <c r="F17" s="324">
        <v>0</v>
      </c>
      <c r="G17" s="324">
        <v>0</v>
      </c>
      <c r="H17" s="324">
        <v>828281543</v>
      </c>
      <c r="I17" s="324">
        <v>0</v>
      </c>
      <c r="J17" s="324">
        <v>0</v>
      </c>
      <c r="K17" s="324">
        <v>0</v>
      </c>
    </row>
    <row r="18" spans="1:11" ht="16.5" customHeight="1">
      <c r="A18" s="325">
        <v>1</v>
      </c>
      <c r="B18" s="350" t="s">
        <v>711</v>
      </c>
      <c r="C18" s="327">
        <v>48405564</v>
      </c>
      <c r="D18" s="327">
        <v>0</v>
      </c>
      <c r="E18" s="327">
        <v>0</v>
      </c>
      <c r="F18" s="327">
        <v>0</v>
      </c>
      <c r="G18" s="327">
        <v>0</v>
      </c>
      <c r="H18" s="327">
        <v>48405564</v>
      </c>
      <c r="I18" s="327">
        <v>0</v>
      </c>
      <c r="J18" s="327">
        <v>0</v>
      </c>
      <c r="K18" s="327">
        <v>0</v>
      </c>
    </row>
    <row r="19" spans="1:11" ht="16.5" customHeight="1">
      <c r="A19" s="325">
        <v>2</v>
      </c>
      <c r="B19" s="350" t="s">
        <v>732</v>
      </c>
      <c r="C19" s="327">
        <v>0</v>
      </c>
      <c r="D19" s="327"/>
      <c r="E19" s="327"/>
      <c r="F19" s="327"/>
      <c r="G19" s="327"/>
      <c r="H19" s="327"/>
      <c r="I19" s="327"/>
      <c r="J19" s="327"/>
      <c r="K19" s="327"/>
    </row>
    <row r="20" spans="1:11" ht="16.5" customHeight="1">
      <c r="A20" s="325">
        <v>3</v>
      </c>
      <c r="B20" s="350" t="s">
        <v>707</v>
      </c>
      <c r="C20" s="327">
        <v>0</v>
      </c>
      <c r="D20" s="327"/>
      <c r="E20" s="327"/>
      <c r="F20" s="327"/>
      <c r="G20" s="327"/>
      <c r="H20" s="327"/>
      <c r="I20" s="327"/>
      <c r="J20" s="327"/>
      <c r="K20" s="327"/>
    </row>
    <row r="21" spans="1:11" ht="16.5" customHeight="1">
      <c r="A21" s="325">
        <v>4</v>
      </c>
      <c r="B21" s="350" t="s">
        <v>753</v>
      </c>
      <c r="C21" s="327">
        <v>0</v>
      </c>
      <c r="D21" s="327"/>
      <c r="E21" s="327"/>
      <c r="F21" s="327"/>
      <c r="G21" s="327"/>
      <c r="H21" s="327"/>
      <c r="I21" s="327"/>
      <c r="J21" s="327"/>
      <c r="K21" s="327"/>
    </row>
    <row r="22" spans="1:11" ht="16.5" customHeight="1">
      <c r="A22" s="334"/>
      <c r="B22" s="323" t="s">
        <v>709</v>
      </c>
      <c r="C22" s="324">
        <v>876687107</v>
      </c>
      <c r="D22" s="324">
        <v>0</v>
      </c>
      <c r="E22" s="324">
        <v>0</v>
      </c>
      <c r="F22" s="324">
        <v>0</v>
      </c>
      <c r="G22" s="324">
        <v>0</v>
      </c>
      <c r="H22" s="324">
        <v>876687107</v>
      </c>
      <c r="I22" s="324">
        <v>0</v>
      </c>
      <c r="J22" s="324">
        <v>0</v>
      </c>
      <c r="K22" s="324">
        <v>0</v>
      </c>
    </row>
    <row r="23" spans="1:11" ht="16.5" customHeight="1">
      <c r="A23" s="325"/>
      <c r="B23" s="353"/>
      <c r="C23" s="327"/>
      <c r="D23" s="327"/>
      <c r="E23" s="327"/>
      <c r="F23" s="327"/>
      <c r="G23" s="327"/>
      <c r="H23" s="327"/>
      <c r="I23" s="327"/>
      <c r="J23" s="327"/>
      <c r="K23" s="327"/>
    </row>
    <row r="24" spans="1:11" s="361" customFormat="1" ht="16.5" customHeight="1">
      <c r="A24" s="343" t="s">
        <v>109</v>
      </c>
      <c r="B24" s="331" t="s">
        <v>754</v>
      </c>
      <c r="C24" s="344"/>
      <c r="D24" s="332"/>
      <c r="E24" s="332"/>
      <c r="F24" s="332"/>
      <c r="G24" s="332"/>
      <c r="H24" s="332"/>
      <c r="I24" s="332"/>
      <c r="J24" s="332"/>
      <c r="K24" s="332"/>
    </row>
    <row r="25" spans="1:11" s="362" customFormat="1" ht="16.5" customHeight="1">
      <c r="A25" s="334">
        <v>1</v>
      </c>
      <c r="B25" s="323" t="s">
        <v>714</v>
      </c>
      <c r="C25" s="324">
        <v>484055657</v>
      </c>
      <c r="D25" s="324">
        <v>0</v>
      </c>
      <c r="E25" s="324">
        <v>0</v>
      </c>
      <c r="F25" s="324">
        <v>0</v>
      </c>
      <c r="G25" s="324">
        <v>0</v>
      </c>
      <c r="H25" s="324">
        <v>484055657</v>
      </c>
      <c r="I25" s="324">
        <v>0</v>
      </c>
      <c r="J25" s="324">
        <v>0</v>
      </c>
      <c r="K25" s="324">
        <v>0</v>
      </c>
    </row>
    <row r="26" spans="1:11" s="362" customFormat="1" ht="16.5" customHeight="1">
      <c r="A26" s="334">
        <v>2</v>
      </c>
      <c r="B26" s="323" t="s">
        <v>715</v>
      </c>
      <c r="C26" s="324">
        <v>436606093</v>
      </c>
      <c r="D26" s="324">
        <v>0</v>
      </c>
      <c r="E26" s="324">
        <v>0</v>
      </c>
      <c r="F26" s="324">
        <v>0</v>
      </c>
      <c r="G26" s="324">
        <v>0</v>
      </c>
      <c r="H26" s="324">
        <v>436606093</v>
      </c>
      <c r="I26" s="324">
        <v>0</v>
      </c>
      <c r="J26" s="324">
        <v>0</v>
      </c>
      <c r="K26" s="324">
        <v>0</v>
      </c>
    </row>
    <row r="27" spans="1:11" ht="16.5" customHeight="1">
      <c r="A27" s="335"/>
      <c r="B27" s="363"/>
      <c r="C27" s="336"/>
      <c r="D27" s="336"/>
      <c r="E27" s="336"/>
      <c r="F27" s="336"/>
      <c r="G27" s="336"/>
      <c r="H27" s="336"/>
      <c r="I27" s="336"/>
      <c r="J27" s="336"/>
      <c r="K27" s="336"/>
    </row>
    <row r="28" spans="1:11" ht="12" customHeight="1">
      <c r="A28" s="315"/>
      <c r="B28" s="339"/>
      <c r="C28" s="315"/>
      <c r="D28" s="315"/>
      <c r="E28" s="315"/>
      <c r="F28" s="315"/>
      <c r="G28" s="315"/>
      <c r="H28" s="315"/>
      <c r="I28" s="315"/>
      <c r="J28" s="315"/>
      <c r="K28" s="315"/>
    </row>
    <row r="29" spans="1:11" s="365" customFormat="1" ht="18" customHeight="1">
      <c r="A29" s="364"/>
      <c r="B29" s="338" t="s">
        <v>755</v>
      </c>
      <c r="C29" s="364"/>
      <c r="D29" s="364"/>
      <c r="E29" s="364"/>
      <c r="F29" s="364"/>
      <c r="G29" s="364"/>
      <c r="H29" s="364"/>
      <c r="I29" s="364"/>
      <c r="J29" s="364"/>
      <c r="K29" s="364"/>
    </row>
    <row r="30" spans="1:11" s="337" customFormat="1" ht="19.5" customHeight="1">
      <c r="B30" s="338" t="s">
        <v>756</v>
      </c>
    </row>
    <row r="31" spans="1:11" s="337" customFormat="1" ht="19.5" customHeight="1">
      <c r="B31" s="338" t="s">
        <v>757</v>
      </c>
    </row>
  </sheetData>
  <mergeCells count="13">
    <mergeCell ref="J4:J5"/>
    <mergeCell ref="K4:K5"/>
    <mergeCell ref="D2:K2"/>
    <mergeCell ref="A3:A5"/>
    <mergeCell ref="B3:B5"/>
    <mergeCell ref="C3:C5"/>
    <mergeCell ref="D3:K3"/>
    <mergeCell ref="D4:D5"/>
    <mergeCell ref="E4:E5"/>
    <mergeCell ref="F4:F5"/>
    <mergeCell ref="G4:G5"/>
    <mergeCell ref="H4:H5"/>
    <mergeCell ref="I4:I5"/>
  </mergeCells>
  <pageMargins left="0.22" right="0.2" top="0.61" bottom="0.36" header="0.5" footer="0.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K29"/>
  <sheetViews>
    <sheetView zoomScaleNormal="100" workbookViewId="0"/>
  </sheetViews>
  <sheetFormatPr defaultRowHeight="15" customHeight="1"/>
  <cols>
    <col min="1" max="1" width="4.125" style="315" customWidth="1"/>
    <col min="2" max="2" width="26.25" style="340" customWidth="1"/>
    <col min="3" max="3" width="14.625" style="341" customWidth="1"/>
    <col min="4" max="4" width="10.75" style="341" customWidth="1"/>
    <col min="5" max="5" width="8.75" style="341" customWidth="1"/>
    <col min="6" max="6" width="13" style="341" customWidth="1"/>
    <col min="7" max="7" width="13.75" style="341" customWidth="1"/>
    <col min="8" max="10" width="9.375" style="341" customWidth="1"/>
    <col min="11" max="11" width="8.375" style="341" customWidth="1"/>
    <col min="12" max="12" width="10.375" style="341" customWidth="1"/>
    <col min="13" max="16384" width="9" style="341"/>
  </cols>
  <sheetData>
    <row r="1" spans="1:11" s="315" customFormat="1" ht="18" customHeight="1">
      <c r="A1" s="313" t="s">
        <v>721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15" customHeight="1">
      <c r="D2" s="474"/>
      <c r="E2" s="474"/>
      <c r="F2" s="342"/>
      <c r="G2" s="342"/>
      <c r="H2" s="342"/>
      <c r="I2" s="342"/>
      <c r="J2" s="474"/>
      <c r="K2" s="474"/>
    </row>
    <row r="3" spans="1:11" ht="24" customHeight="1">
      <c r="A3" s="463" t="s">
        <v>686</v>
      </c>
      <c r="B3" s="466" t="s">
        <v>687</v>
      </c>
      <c r="C3" s="463" t="s">
        <v>688</v>
      </c>
      <c r="D3" s="481" t="s">
        <v>689</v>
      </c>
      <c r="E3" s="482"/>
      <c r="F3" s="482"/>
      <c r="G3" s="482"/>
      <c r="H3" s="482"/>
      <c r="I3" s="482"/>
      <c r="J3" s="482"/>
      <c r="K3" s="483"/>
    </row>
    <row r="4" spans="1:11" ht="24" customHeight="1">
      <c r="A4" s="464"/>
      <c r="B4" s="467"/>
      <c r="C4" s="464"/>
      <c r="D4" s="472" t="s">
        <v>722</v>
      </c>
      <c r="E4" s="472" t="s">
        <v>723</v>
      </c>
      <c r="F4" s="472" t="s">
        <v>724</v>
      </c>
      <c r="G4" s="472" t="s">
        <v>694</v>
      </c>
      <c r="H4" s="472" t="s">
        <v>725</v>
      </c>
      <c r="I4" s="472" t="s">
        <v>726</v>
      </c>
      <c r="J4" s="472" t="s">
        <v>727</v>
      </c>
      <c r="K4" s="472" t="s">
        <v>728</v>
      </c>
    </row>
    <row r="5" spans="1:11" ht="24" customHeight="1">
      <c r="A5" s="465"/>
      <c r="B5" s="468"/>
      <c r="C5" s="465"/>
      <c r="D5" s="465"/>
      <c r="E5" s="465"/>
      <c r="F5" s="465"/>
      <c r="G5" s="465"/>
      <c r="H5" s="465"/>
      <c r="I5" s="465"/>
      <c r="J5" s="465"/>
      <c r="K5" s="465"/>
    </row>
    <row r="6" spans="1:11" s="345" customFormat="1" ht="18" customHeight="1">
      <c r="A6" s="343" t="s">
        <v>31</v>
      </c>
      <c r="B6" s="331" t="s">
        <v>729</v>
      </c>
      <c r="C6" s="344"/>
      <c r="D6" s="332"/>
      <c r="E6" s="332"/>
      <c r="F6" s="332"/>
      <c r="G6" s="332"/>
      <c r="H6" s="332"/>
      <c r="I6" s="332"/>
      <c r="J6" s="332"/>
      <c r="K6" s="320"/>
    </row>
    <row r="7" spans="1:11" s="348" customFormat="1" ht="18" customHeight="1">
      <c r="A7" s="346" t="s">
        <v>33</v>
      </c>
      <c r="B7" s="323" t="s">
        <v>700</v>
      </c>
      <c r="C7" s="347">
        <v>29944181818</v>
      </c>
      <c r="D7" s="324">
        <v>0</v>
      </c>
      <c r="E7" s="324">
        <v>0</v>
      </c>
      <c r="F7" s="324">
        <v>29944181818</v>
      </c>
      <c r="G7" s="324">
        <v>0</v>
      </c>
      <c r="H7" s="324">
        <v>0</v>
      </c>
      <c r="I7" s="324">
        <v>0</v>
      </c>
      <c r="J7" s="324">
        <v>0</v>
      </c>
      <c r="K7" s="324">
        <v>0</v>
      </c>
    </row>
    <row r="8" spans="1:11" s="315" customFormat="1" ht="18" customHeight="1">
      <c r="A8" s="349">
        <v>1</v>
      </c>
      <c r="B8" s="350" t="s">
        <v>730</v>
      </c>
      <c r="C8" s="351">
        <v>0</v>
      </c>
      <c r="D8" s="327"/>
      <c r="E8" s="327"/>
      <c r="F8" s="327">
        <v>0</v>
      </c>
      <c r="G8" s="327"/>
      <c r="H8" s="327"/>
      <c r="I8" s="327"/>
      <c r="J8" s="327"/>
      <c r="K8" s="327"/>
    </row>
    <row r="9" spans="1:11" s="315" customFormat="1" ht="18" customHeight="1">
      <c r="A9" s="349">
        <v>2</v>
      </c>
      <c r="B9" s="350" t="s">
        <v>731</v>
      </c>
      <c r="C9" s="351">
        <v>0</v>
      </c>
      <c r="D9" s="327"/>
      <c r="E9" s="327"/>
      <c r="F9" s="327"/>
      <c r="G9" s="327"/>
      <c r="H9" s="327"/>
      <c r="I9" s="327"/>
      <c r="J9" s="327"/>
      <c r="K9" s="327"/>
    </row>
    <row r="10" spans="1:11" s="315" customFormat="1" ht="18" customHeight="1">
      <c r="A10" s="349">
        <v>3</v>
      </c>
      <c r="B10" s="350" t="s">
        <v>732</v>
      </c>
      <c r="C10" s="351">
        <v>0</v>
      </c>
      <c r="D10" s="327"/>
      <c r="E10" s="327"/>
      <c r="F10" s="327"/>
      <c r="G10" s="327"/>
      <c r="H10" s="327"/>
      <c r="I10" s="327"/>
      <c r="J10" s="327"/>
      <c r="K10" s="327"/>
    </row>
    <row r="11" spans="1:11" s="315" customFormat="1" ht="18" customHeight="1">
      <c r="A11" s="349">
        <v>4</v>
      </c>
      <c r="B11" s="350" t="s">
        <v>733</v>
      </c>
      <c r="C11" s="351">
        <v>0</v>
      </c>
      <c r="D11" s="327"/>
      <c r="E11" s="327"/>
      <c r="F11" s="327"/>
      <c r="G11" s="327"/>
      <c r="H11" s="327"/>
      <c r="I11" s="327"/>
      <c r="J11" s="327"/>
      <c r="K11" s="327"/>
    </row>
    <row r="12" spans="1:11" s="315" customFormat="1" ht="20.25" customHeight="1">
      <c r="A12" s="325">
        <v>5</v>
      </c>
      <c r="B12" s="350" t="s">
        <v>734</v>
      </c>
      <c r="C12" s="327">
        <v>0</v>
      </c>
      <c r="D12" s="327">
        <v>0</v>
      </c>
      <c r="E12" s="327">
        <v>0</v>
      </c>
      <c r="F12" s="327">
        <v>0</v>
      </c>
      <c r="G12" s="327">
        <v>0</v>
      </c>
      <c r="H12" s="327">
        <v>0</v>
      </c>
      <c r="I12" s="327">
        <v>0</v>
      </c>
      <c r="J12" s="327">
        <v>0</v>
      </c>
      <c r="K12" s="327">
        <v>0</v>
      </c>
    </row>
    <row r="13" spans="1:11" s="348" customFormat="1" ht="18" customHeight="1">
      <c r="A13" s="346" t="s">
        <v>38</v>
      </c>
      <c r="B13" s="323" t="s">
        <v>709</v>
      </c>
      <c r="C13" s="347">
        <v>29944181818</v>
      </c>
      <c r="D13" s="324">
        <v>0</v>
      </c>
      <c r="E13" s="324">
        <v>0</v>
      </c>
      <c r="F13" s="324">
        <v>29944181818</v>
      </c>
      <c r="G13" s="324">
        <v>0</v>
      </c>
      <c r="H13" s="324">
        <v>0</v>
      </c>
      <c r="I13" s="324">
        <v>0</v>
      </c>
      <c r="J13" s="324">
        <v>0</v>
      </c>
      <c r="K13" s="324">
        <v>0</v>
      </c>
    </row>
    <row r="14" spans="1:11" s="345" customFormat="1" ht="18" customHeight="1">
      <c r="A14" s="343" t="s">
        <v>69</v>
      </c>
      <c r="B14" s="331" t="s">
        <v>735</v>
      </c>
      <c r="C14" s="344"/>
      <c r="D14" s="332"/>
      <c r="E14" s="332"/>
      <c r="F14" s="332"/>
      <c r="G14" s="332"/>
      <c r="H14" s="332"/>
      <c r="I14" s="332"/>
      <c r="J14" s="332"/>
      <c r="K14" s="332"/>
    </row>
    <row r="15" spans="1:11" s="315" customFormat="1" ht="18" customHeight="1">
      <c r="A15" s="322" t="s">
        <v>33</v>
      </c>
      <c r="B15" s="323" t="s">
        <v>700</v>
      </c>
      <c r="C15" s="347">
        <v>19185774186</v>
      </c>
      <c r="D15" s="324">
        <v>0</v>
      </c>
      <c r="E15" s="324">
        <v>0</v>
      </c>
      <c r="F15" s="324">
        <v>19185774186</v>
      </c>
      <c r="G15" s="324">
        <v>0</v>
      </c>
      <c r="H15" s="324">
        <v>0</v>
      </c>
      <c r="I15" s="324">
        <v>0</v>
      </c>
      <c r="J15" s="324">
        <v>0</v>
      </c>
      <c r="K15" s="324">
        <v>0</v>
      </c>
    </row>
    <row r="16" spans="1:11" s="315" customFormat="1" ht="18" customHeight="1">
      <c r="A16" s="352">
        <v>1</v>
      </c>
      <c r="B16" s="350" t="s">
        <v>711</v>
      </c>
      <c r="C16" s="351">
        <v>2990890260</v>
      </c>
      <c r="D16" s="327">
        <v>0</v>
      </c>
      <c r="E16" s="327">
        <v>0</v>
      </c>
      <c r="F16" s="327">
        <v>2990890260</v>
      </c>
      <c r="G16" s="327">
        <v>0</v>
      </c>
      <c r="H16" s="327">
        <v>0</v>
      </c>
      <c r="I16" s="327">
        <v>0</v>
      </c>
      <c r="J16" s="327">
        <v>0</v>
      </c>
      <c r="K16" s="327">
        <v>0</v>
      </c>
    </row>
    <row r="17" spans="1:11" s="348" customFormat="1" ht="18" customHeight="1">
      <c r="A17" s="325">
        <v>2</v>
      </c>
      <c r="B17" s="350" t="s">
        <v>731</v>
      </c>
      <c r="C17" s="351">
        <v>0</v>
      </c>
      <c r="D17" s="327"/>
      <c r="E17" s="327"/>
      <c r="F17" s="327"/>
      <c r="G17" s="327"/>
      <c r="H17" s="327"/>
      <c r="I17" s="327"/>
      <c r="J17" s="327"/>
      <c r="K17" s="327"/>
    </row>
    <row r="18" spans="1:11" s="348" customFormat="1" ht="18" customHeight="1">
      <c r="A18" s="325">
        <v>3</v>
      </c>
      <c r="B18" s="350" t="s">
        <v>732</v>
      </c>
      <c r="C18" s="351"/>
      <c r="D18" s="327"/>
      <c r="E18" s="327"/>
      <c r="F18" s="327"/>
      <c r="G18" s="327"/>
      <c r="H18" s="327"/>
      <c r="I18" s="327"/>
      <c r="J18" s="327"/>
      <c r="K18" s="327"/>
    </row>
    <row r="19" spans="1:11" s="315" customFormat="1" ht="18" customHeight="1">
      <c r="A19" s="325">
        <v>4</v>
      </c>
      <c r="B19" s="350" t="s">
        <v>733</v>
      </c>
      <c r="C19" s="351">
        <v>0</v>
      </c>
      <c r="D19" s="327"/>
      <c r="E19" s="327"/>
      <c r="F19" s="327"/>
      <c r="G19" s="327"/>
      <c r="H19" s="327"/>
      <c r="I19" s="327"/>
      <c r="J19" s="327"/>
      <c r="K19" s="327"/>
    </row>
    <row r="20" spans="1:11" s="315" customFormat="1" ht="18" customHeight="1">
      <c r="A20" s="325">
        <v>5</v>
      </c>
      <c r="B20" s="350" t="s">
        <v>734</v>
      </c>
      <c r="C20" s="351">
        <v>0</v>
      </c>
      <c r="D20" s="351">
        <v>0</v>
      </c>
      <c r="E20" s="351">
        <v>0</v>
      </c>
      <c r="F20" s="351">
        <v>0</v>
      </c>
      <c r="G20" s="351">
        <v>0</v>
      </c>
      <c r="H20" s="351">
        <v>0</v>
      </c>
      <c r="I20" s="351">
        <v>0</v>
      </c>
      <c r="J20" s="351">
        <v>0</v>
      </c>
      <c r="K20" s="327">
        <v>0</v>
      </c>
    </row>
    <row r="21" spans="1:11" s="315" customFormat="1" ht="18" customHeight="1">
      <c r="A21" s="322" t="s">
        <v>38</v>
      </c>
      <c r="B21" s="323" t="s">
        <v>712</v>
      </c>
      <c r="C21" s="347">
        <v>22176664446</v>
      </c>
      <c r="D21" s="347">
        <v>0</v>
      </c>
      <c r="E21" s="347">
        <v>0</v>
      </c>
      <c r="F21" s="347">
        <v>22176664446</v>
      </c>
      <c r="G21" s="347">
        <v>0</v>
      </c>
      <c r="H21" s="347">
        <v>0</v>
      </c>
      <c r="I21" s="347">
        <v>0</v>
      </c>
      <c r="J21" s="347">
        <v>0</v>
      </c>
      <c r="K21" s="324">
        <v>0</v>
      </c>
    </row>
    <row r="22" spans="1:11" s="315" customFormat="1" ht="18" customHeight="1">
      <c r="A22" s="325"/>
      <c r="B22" s="353"/>
      <c r="C22" s="351"/>
      <c r="D22" s="351"/>
      <c r="E22" s="327"/>
      <c r="F22" s="327"/>
      <c r="G22" s="327"/>
      <c r="H22" s="327"/>
      <c r="I22" s="327"/>
      <c r="J22" s="327"/>
      <c r="K22" s="327"/>
    </row>
    <row r="23" spans="1:11" s="345" customFormat="1" ht="18" customHeight="1">
      <c r="A23" s="343" t="s">
        <v>109</v>
      </c>
      <c r="B23" s="331" t="s">
        <v>736</v>
      </c>
      <c r="C23" s="344"/>
      <c r="D23" s="332"/>
      <c r="E23" s="332"/>
      <c r="F23" s="332"/>
      <c r="G23" s="332"/>
      <c r="H23" s="332"/>
      <c r="I23" s="332"/>
      <c r="J23" s="332"/>
      <c r="K23" s="332"/>
    </row>
    <row r="24" spans="1:11" s="315" customFormat="1" ht="18" customHeight="1">
      <c r="A24" s="334"/>
      <c r="B24" s="323" t="s">
        <v>714</v>
      </c>
      <c r="C24" s="347">
        <v>10758407632</v>
      </c>
      <c r="D24" s="324">
        <v>0</v>
      </c>
      <c r="E24" s="324">
        <v>0</v>
      </c>
      <c r="F24" s="324">
        <v>10758407632</v>
      </c>
      <c r="G24" s="324">
        <v>0</v>
      </c>
      <c r="H24" s="324">
        <v>0</v>
      </c>
      <c r="I24" s="324">
        <v>0</v>
      </c>
      <c r="J24" s="324">
        <v>0</v>
      </c>
      <c r="K24" s="324">
        <v>0</v>
      </c>
    </row>
    <row r="25" spans="1:11" s="354" customFormat="1" ht="18" customHeight="1">
      <c r="A25" s="325"/>
      <c r="B25" s="323" t="s">
        <v>715</v>
      </c>
      <c r="C25" s="347">
        <v>7767517372</v>
      </c>
      <c r="D25" s="324">
        <v>0</v>
      </c>
      <c r="E25" s="324">
        <v>0</v>
      </c>
      <c r="F25" s="324">
        <v>7767517372</v>
      </c>
      <c r="G25" s="324">
        <v>0</v>
      </c>
      <c r="H25" s="324">
        <v>0</v>
      </c>
      <c r="I25" s="324">
        <v>0</v>
      </c>
      <c r="J25" s="324">
        <v>0</v>
      </c>
      <c r="K25" s="324">
        <v>0</v>
      </c>
    </row>
    <row r="26" spans="1:11" s="315" customFormat="1" ht="18" customHeight="1">
      <c r="A26" s="355"/>
      <c r="B26" s="356"/>
      <c r="C26" s="357"/>
      <c r="D26" s="358"/>
      <c r="E26" s="358"/>
      <c r="F26" s="358"/>
      <c r="G26" s="358"/>
      <c r="H26" s="358"/>
      <c r="I26" s="358"/>
      <c r="J26" s="358"/>
      <c r="K26" s="358"/>
    </row>
    <row r="27" spans="1:11" s="337" customFormat="1" ht="18" customHeight="1">
      <c r="A27" s="359"/>
      <c r="B27" s="360" t="s">
        <v>737</v>
      </c>
      <c r="C27" s="359"/>
      <c r="D27" s="359"/>
      <c r="E27" s="359"/>
      <c r="F27" s="359"/>
      <c r="G27" s="359"/>
      <c r="H27" s="359"/>
      <c r="I27" s="359"/>
      <c r="J27" s="359"/>
      <c r="K27" s="359"/>
    </row>
    <row r="28" spans="1:11" s="337" customFormat="1" ht="15.75">
      <c r="A28" s="359"/>
      <c r="B28" s="484" t="s">
        <v>738</v>
      </c>
      <c r="C28" s="485"/>
      <c r="D28" s="485"/>
      <c r="E28" s="485"/>
      <c r="F28" s="485"/>
      <c r="G28" s="485"/>
      <c r="H28" s="485"/>
      <c r="I28" s="485"/>
      <c r="J28" s="485"/>
      <c r="K28" s="485"/>
    </row>
    <row r="29" spans="1:11" s="337" customFormat="1" ht="18" customHeight="1">
      <c r="A29" s="359"/>
      <c r="B29" s="360" t="s">
        <v>739</v>
      </c>
      <c r="C29" s="359"/>
      <c r="D29" s="359"/>
      <c r="E29" s="359"/>
      <c r="F29" s="359"/>
      <c r="G29" s="359"/>
      <c r="H29" s="359"/>
      <c r="I29" s="359"/>
      <c r="J29" s="359"/>
      <c r="K29" s="359"/>
    </row>
  </sheetData>
  <mergeCells count="15">
    <mergeCell ref="B28:K28"/>
    <mergeCell ref="E4:E5"/>
    <mergeCell ref="F4:F5"/>
    <mergeCell ref="G4:G5"/>
    <mergeCell ref="H4:H5"/>
    <mergeCell ref="D2:E2"/>
    <mergeCell ref="J2:K2"/>
    <mergeCell ref="A3:A5"/>
    <mergeCell ref="B3:B5"/>
    <mergeCell ref="C3:C5"/>
    <mergeCell ref="D3:K3"/>
    <mergeCell ref="D4:D5"/>
    <mergeCell ref="I4:I5"/>
    <mergeCell ref="J4:J5"/>
    <mergeCell ref="K4:K5"/>
  </mergeCells>
  <pageMargins left="0.26" right="0.22" top="0.62" bottom="0.32" header="0.17" footer="0.2800000000000000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Right="0"/>
  </sheetPr>
  <dimension ref="A1:K72"/>
  <sheetViews>
    <sheetView zoomScale="115" zoomScaleNormal="100" workbookViewId="0"/>
  </sheetViews>
  <sheetFormatPr defaultRowHeight="12.75" customHeight="1"/>
  <cols>
    <col min="1" max="1" width="23.875" style="268" customWidth="1"/>
    <col min="2" max="2" width="12.625" style="268" customWidth="1"/>
    <col min="3" max="3" width="10.125" style="268" customWidth="1"/>
    <col min="4" max="4" width="11.625" style="268" customWidth="1"/>
    <col min="5" max="5" width="12.625" style="268" customWidth="1"/>
    <col min="6" max="6" width="10.375" style="268" customWidth="1"/>
    <col min="7" max="9" width="11.625" style="268" customWidth="1"/>
    <col min="10" max="10" width="12.625" style="268" customWidth="1"/>
    <col min="11" max="11" width="27.375" style="268" customWidth="1"/>
    <col min="12" max="16384" width="9" style="268"/>
  </cols>
  <sheetData>
    <row r="1" spans="1:11" ht="15" customHeight="1">
      <c r="A1" s="266" t="s">
        <v>653</v>
      </c>
      <c r="B1" s="267"/>
      <c r="C1" s="267"/>
      <c r="D1" s="267"/>
    </row>
    <row r="2" spans="1:11" ht="15" customHeight="1">
      <c r="A2" s="269" t="s">
        <v>654</v>
      </c>
      <c r="B2" s="267"/>
      <c r="C2" s="267"/>
      <c r="D2" s="267"/>
    </row>
    <row r="3" spans="1:11" ht="15" customHeight="1"/>
    <row r="4" spans="1:11" s="273" customFormat="1" ht="45" customHeight="1">
      <c r="A4" s="270"/>
      <c r="B4" s="271" t="s">
        <v>655</v>
      </c>
      <c r="C4" s="271" t="s">
        <v>153</v>
      </c>
      <c r="D4" s="271" t="s">
        <v>154</v>
      </c>
      <c r="E4" s="271" t="s">
        <v>155</v>
      </c>
      <c r="F4" s="271" t="s">
        <v>157</v>
      </c>
      <c r="G4" s="271" t="s">
        <v>656</v>
      </c>
      <c r="H4" s="272" t="s">
        <v>657</v>
      </c>
      <c r="I4" s="271" t="s">
        <v>658</v>
      </c>
      <c r="J4" s="271" t="s">
        <v>359</v>
      </c>
    </row>
    <row r="5" spans="1:11" s="273" customFormat="1" ht="15" customHeight="1">
      <c r="A5" s="274" t="s">
        <v>31</v>
      </c>
      <c r="B5" s="275">
        <v>1</v>
      </c>
      <c r="C5" s="275">
        <v>2</v>
      </c>
      <c r="D5" s="275">
        <v>3</v>
      </c>
      <c r="E5" s="275">
        <v>4</v>
      </c>
      <c r="F5" s="275">
        <v>5</v>
      </c>
      <c r="G5" s="275">
        <v>6</v>
      </c>
      <c r="H5" s="275">
        <v>7</v>
      </c>
      <c r="I5" s="275">
        <v>8</v>
      </c>
      <c r="J5" s="275"/>
    </row>
    <row r="6" spans="1:11" s="273" customFormat="1" ht="15" customHeight="1">
      <c r="A6" s="276" t="s">
        <v>659</v>
      </c>
      <c r="B6" s="277">
        <v>129986940000</v>
      </c>
      <c r="C6" s="278"/>
      <c r="D6" s="278"/>
      <c r="E6" s="279">
        <v>138757268928</v>
      </c>
      <c r="F6" s="278"/>
      <c r="G6" s="277"/>
      <c r="H6" s="277">
        <v>48211266307</v>
      </c>
      <c r="I6" s="277">
        <v>0</v>
      </c>
      <c r="J6" s="277">
        <v>316955475235</v>
      </c>
    </row>
    <row r="7" spans="1:11" s="273" customFormat="1" ht="15" customHeight="1">
      <c r="A7" s="280" t="s">
        <v>660</v>
      </c>
      <c r="B7" s="281"/>
      <c r="C7" s="281"/>
      <c r="D7" s="281"/>
      <c r="E7" s="281"/>
      <c r="F7" s="281"/>
      <c r="G7" s="282"/>
      <c r="H7" s="282"/>
      <c r="I7" s="283"/>
      <c r="J7" s="278">
        <f t="shared" ref="J7:J12" si="0">B7+C7+D7+E7+F7+G7+H7+I7</f>
        <v>0</v>
      </c>
    </row>
    <row r="8" spans="1:11" s="273" customFormat="1" ht="15" customHeight="1">
      <c r="A8" s="280" t="s">
        <v>661</v>
      </c>
      <c r="B8" s="284"/>
      <c r="C8" s="284"/>
      <c r="D8" s="284"/>
      <c r="E8" s="284"/>
      <c r="F8" s="284"/>
      <c r="G8" s="278"/>
      <c r="H8" s="278">
        <v>10045892142</v>
      </c>
      <c r="I8" s="284"/>
      <c r="J8" s="278">
        <f t="shared" si="0"/>
        <v>10045892142</v>
      </c>
    </row>
    <row r="9" spans="1:11" s="273" customFormat="1" ht="15" customHeight="1">
      <c r="A9" s="280" t="s">
        <v>662</v>
      </c>
      <c r="B9" s="278"/>
      <c r="C9" s="278"/>
      <c r="D9" s="284"/>
      <c r="E9" s="278">
        <f>H12</f>
        <v>10424125364</v>
      </c>
      <c r="F9" s="284"/>
      <c r="G9" s="284"/>
      <c r="H9" s="285"/>
      <c r="I9" s="278"/>
      <c r="J9" s="278">
        <f t="shared" si="0"/>
        <v>10424125364</v>
      </c>
    </row>
    <row r="10" spans="1:11" s="273" customFormat="1" ht="15" customHeight="1">
      <c r="A10" s="280" t="s">
        <v>663</v>
      </c>
      <c r="B10" s="284"/>
      <c r="C10" s="278"/>
      <c r="D10" s="284"/>
      <c r="E10" s="284"/>
      <c r="F10" s="284"/>
      <c r="G10" s="286"/>
      <c r="H10" s="286"/>
      <c r="I10" s="287"/>
      <c r="J10" s="278">
        <f t="shared" si="0"/>
        <v>0</v>
      </c>
      <c r="K10" s="288"/>
    </row>
    <row r="11" spans="1:11" s="273" customFormat="1" ht="15" customHeight="1">
      <c r="A11" s="289" t="s">
        <v>664</v>
      </c>
      <c r="B11" s="290"/>
      <c r="C11" s="290"/>
      <c r="D11" s="290"/>
      <c r="E11" s="290"/>
      <c r="F11" s="290"/>
      <c r="G11" s="286"/>
      <c r="H11" s="286"/>
      <c r="I11" s="287"/>
      <c r="J11" s="278">
        <f t="shared" si="0"/>
        <v>0</v>
      </c>
    </row>
    <row r="12" spans="1:11" s="273" customFormat="1" ht="15" customHeight="1">
      <c r="A12" s="291" t="s">
        <v>665</v>
      </c>
      <c r="B12" s="292"/>
      <c r="C12" s="292"/>
      <c r="D12" s="292"/>
      <c r="E12" s="292"/>
      <c r="F12" s="292"/>
      <c r="G12" s="293"/>
      <c r="H12" s="293">
        <f>5468300000+483550000+1854000+529578636+3940842728</f>
        <v>10424125364</v>
      </c>
      <c r="I12" s="292"/>
      <c r="J12" s="294">
        <f t="shared" si="0"/>
        <v>10424125364</v>
      </c>
    </row>
    <row r="13" spans="1:11" s="273" customFormat="1" ht="15" customHeight="1">
      <c r="A13" s="295" t="s">
        <v>666</v>
      </c>
      <c r="B13" s="296">
        <v>129986940000</v>
      </c>
      <c r="C13" s="296">
        <v>0</v>
      </c>
      <c r="D13" s="296">
        <v>0</v>
      </c>
      <c r="E13" s="296">
        <v>149181394292</v>
      </c>
      <c r="F13" s="296">
        <v>0</v>
      </c>
      <c r="G13" s="296">
        <v>0</v>
      </c>
      <c r="H13" s="296">
        <v>47833033085</v>
      </c>
      <c r="I13" s="296">
        <v>0</v>
      </c>
      <c r="J13" s="296">
        <v>327001367377</v>
      </c>
      <c r="K13" s="297"/>
    </row>
    <row r="14" spans="1:11" s="273" customFormat="1" ht="15" customHeight="1">
      <c r="A14" s="298" t="s">
        <v>667</v>
      </c>
      <c r="B14" s="281"/>
      <c r="C14" s="281"/>
      <c r="D14" s="281"/>
      <c r="E14" s="281"/>
      <c r="F14" s="281"/>
      <c r="G14" s="282"/>
      <c r="H14" s="282"/>
      <c r="I14" s="283"/>
      <c r="J14" s="278">
        <f t="shared" ref="J14:J19" si="1">SUM(B14:I14)</f>
        <v>0</v>
      </c>
      <c r="K14" s="297"/>
    </row>
    <row r="15" spans="1:11" s="273" customFormat="1" ht="15" customHeight="1">
      <c r="A15" s="298" t="s">
        <v>668</v>
      </c>
      <c r="B15" s="284"/>
      <c r="C15" s="284"/>
      <c r="D15" s="284"/>
      <c r="E15" s="284"/>
      <c r="F15" s="284"/>
      <c r="G15" s="278"/>
      <c r="H15" s="278"/>
      <c r="I15" s="278" t="e">
        <f>'[70]can doi ke toan'!$E$125</f>
        <v>#REF!</v>
      </c>
      <c r="J15" s="278" t="e">
        <f t="shared" si="1"/>
        <v>#REF!</v>
      </c>
      <c r="K15" s="297"/>
    </row>
    <row r="16" spans="1:11" s="273" customFormat="1" ht="15" customHeight="1">
      <c r="A16" s="298" t="s">
        <v>669</v>
      </c>
      <c r="B16" s="278"/>
      <c r="C16" s="278"/>
      <c r="D16" s="284"/>
      <c r="E16" s="299">
        <v>7503413454</v>
      </c>
      <c r="F16" s="284"/>
      <c r="G16" s="284"/>
      <c r="H16" s="285"/>
      <c r="I16" s="278"/>
      <c r="J16" s="278">
        <f t="shared" si="1"/>
        <v>7503413454</v>
      </c>
      <c r="K16" s="297"/>
    </row>
    <row r="17" spans="1:11" s="273" customFormat="1" ht="15" customHeight="1">
      <c r="A17" s="298" t="s">
        <v>670</v>
      </c>
      <c r="B17" s="284"/>
      <c r="C17" s="278"/>
      <c r="D17" s="284"/>
      <c r="E17" s="284"/>
      <c r="F17" s="284"/>
      <c r="G17" s="286"/>
      <c r="H17" s="286"/>
      <c r="I17" s="286"/>
      <c r="J17" s="278">
        <f t="shared" si="1"/>
        <v>0</v>
      </c>
    </row>
    <row r="18" spans="1:11" s="273" customFormat="1" ht="15" customHeight="1">
      <c r="A18" s="300" t="s">
        <v>671</v>
      </c>
      <c r="B18" s="290"/>
      <c r="C18" s="290"/>
      <c r="D18" s="290"/>
      <c r="E18" s="290"/>
      <c r="F18" s="290"/>
      <c r="G18" s="286"/>
      <c r="H18" s="286"/>
      <c r="I18" s="287"/>
      <c r="J18" s="278">
        <f t="shared" si="1"/>
        <v>0</v>
      </c>
    </row>
    <row r="19" spans="1:11" s="273" customFormat="1" ht="15" customHeight="1">
      <c r="A19" s="301" t="s">
        <v>665</v>
      </c>
      <c r="B19" s="292"/>
      <c r="C19" s="292"/>
      <c r="D19" s="292"/>
      <c r="E19" s="292"/>
      <c r="F19" s="292"/>
      <c r="G19" s="293"/>
      <c r="H19" s="293">
        <f>E16</f>
        <v>7503413454</v>
      </c>
      <c r="I19" s="292"/>
      <c r="J19" s="278">
        <f t="shared" si="1"/>
        <v>7503413454</v>
      </c>
    </row>
    <row r="20" spans="1:11" s="273" customFormat="1" ht="15" customHeight="1">
      <c r="A20" s="302" t="s">
        <v>672</v>
      </c>
      <c r="B20" s="296">
        <f t="shared" ref="B20:G20" si="2">B13+B16-B17</f>
        <v>129986940000</v>
      </c>
      <c r="C20" s="303">
        <f t="shared" si="2"/>
        <v>0</v>
      </c>
      <c r="D20" s="303">
        <f t="shared" si="2"/>
        <v>0</v>
      </c>
      <c r="E20" s="296">
        <f t="shared" si="2"/>
        <v>156684807746</v>
      </c>
      <c r="F20" s="303">
        <f t="shared" si="2"/>
        <v>0</v>
      </c>
      <c r="G20" s="303">
        <f t="shared" si="2"/>
        <v>0</v>
      </c>
      <c r="H20" s="296">
        <f>H13+H16-H17+H15-H19</f>
        <v>40329619631</v>
      </c>
      <c r="I20" s="296">
        <f>I13+I16-I17</f>
        <v>0</v>
      </c>
      <c r="J20" s="296" t="e">
        <f>J13+J15+J16-J17-J18-J19</f>
        <v>#REF!</v>
      </c>
      <c r="K20" s="273" t="e">
        <f>'[70]can doi ke toan'!$E$110</f>
        <v>#REF!</v>
      </c>
    </row>
    <row r="21" spans="1:11" s="273" customFormat="1" ht="15" customHeight="1">
      <c r="A21" s="304"/>
      <c r="B21" s="305"/>
      <c r="C21" s="305"/>
      <c r="D21" s="305"/>
      <c r="E21" s="305"/>
      <c r="F21" s="305"/>
      <c r="G21" s="305"/>
      <c r="H21" s="305"/>
      <c r="I21" s="306"/>
      <c r="J21" s="306"/>
      <c r="K21" s="297" t="e">
        <f>K20-J20</f>
        <v>#REF!</v>
      </c>
    </row>
    <row r="22" spans="1:11" ht="15" customHeight="1">
      <c r="A22" s="307" t="s">
        <v>673</v>
      </c>
      <c r="G22" s="488" t="s">
        <v>674</v>
      </c>
      <c r="H22" s="488"/>
      <c r="I22" s="488" t="s">
        <v>355</v>
      </c>
      <c r="J22" s="488"/>
      <c r="K22" s="308"/>
    </row>
    <row r="23" spans="1:11" ht="15" customHeight="1">
      <c r="A23" s="307" t="s">
        <v>675</v>
      </c>
      <c r="C23" s="309"/>
      <c r="E23" s="308"/>
      <c r="G23" s="486">
        <v>66300000000</v>
      </c>
      <c r="H23" s="486"/>
      <c r="I23" s="486">
        <v>66300000000</v>
      </c>
      <c r="J23" s="486"/>
      <c r="K23" s="308"/>
    </row>
    <row r="24" spans="1:11" ht="15" customHeight="1">
      <c r="A24" s="307" t="s">
        <v>676</v>
      </c>
      <c r="C24" s="308"/>
      <c r="G24" s="486">
        <v>63686940000</v>
      </c>
      <c r="H24" s="486"/>
      <c r="I24" s="486">
        <v>63686940000</v>
      </c>
      <c r="J24" s="486"/>
      <c r="K24" s="308"/>
    </row>
    <row r="25" spans="1:11" ht="15" customHeight="1">
      <c r="A25" s="307" t="s">
        <v>677</v>
      </c>
      <c r="D25" s="309"/>
      <c r="G25" s="486"/>
      <c r="H25" s="486"/>
      <c r="I25" s="486"/>
      <c r="J25" s="486"/>
    </row>
    <row r="26" spans="1:11" ht="15" customHeight="1">
      <c r="A26" s="310" t="s">
        <v>376</v>
      </c>
      <c r="G26" s="487"/>
      <c r="H26" s="487"/>
      <c r="I26" s="487"/>
      <c r="J26" s="487"/>
    </row>
    <row r="27" spans="1:11" ht="15" customHeight="1">
      <c r="A27" s="310"/>
      <c r="G27" s="311"/>
      <c r="H27" s="311"/>
      <c r="I27" s="311"/>
      <c r="J27" s="311"/>
    </row>
    <row r="28" spans="1:11" ht="15" customHeight="1">
      <c r="A28" s="307" t="s">
        <v>678</v>
      </c>
      <c r="B28" s="312"/>
      <c r="C28" s="312"/>
      <c r="D28" s="312"/>
      <c r="G28" s="488" t="s">
        <v>674</v>
      </c>
      <c r="H28" s="488"/>
      <c r="I28" s="488" t="s">
        <v>355</v>
      </c>
      <c r="J28" s="488"/>
      <c r="K28" s="308"/>
    </row>
    <row r="29" spans="1:11" ht="15" customHeight="1">
      <c r="A29" s="307" t="s">
        <v>679</v>
      </c>
      <c r="G29" s="486"/>
      <c r="H29" s="486"/>
      <c r="I29" s="486"/>
      <c r="J29" s="486"/>
      <c r="K29" s="308"/>
    </row>
    <row r="30" spans="1:11" ht="15" customHeight="1">
      <c r="A30" s="307" t="s">
        <v>680</v>
      </c>
      <c r="G30" s="486">
        <v>129986940000</v>
      </c>
      <c r="H30" s="486"/>
      <c r="I30" s="486">
        <v>129986940000</v>
      </c>
      <c r="J30" s="486"/>
    </row>
    <row r="31" spans="1:11" ht="15" customHeight="1">
      <c r="A31" s="307" t="s">
        <v>681</v>
      </c>
      <c r="G31" s="486"/>
      <c r="H31" s="486"/>
      <c r="I31" s="486"/>
      <c r="J31" s="486"/>
    </row>
    <row r="32" spans="1:11" ht="15" customHeight="1">
      <c r="A32" s="307" t="s">
        <v>682</v>
      </c>
      <c r="G32" s="486"/>
      <c r="H32" s="486"/>
      <c r="I32" s="486"/>
      <c r="J32" s="486"/>
    </row>
    <row r="33" spans="1:10" ht="15" customHeight="1">
      <c r="A33" s="307" t="s">
        <v>683</v>
      </c>
      <c r="G33" s="486">
        <f>G30</f>
        <v>129986940000</v>
      </c>
      <c r="H33" s="486"/>
      <c r="I33" s="486">
        <v>129986940000</v>
      </c>
      <c r="J33" s="486"/>
    </row>
    <row r="34" spans="1:10" ht="15" customHeight="1">
      <c r="A34" s="307" t="s">
        <v>684</v>
      </c>
      <c r="G34" s="486"/>
      <c r="H34" s="486"/>
      <c r="I34" s="486"/>
      <c r="J34" s="486"/>
    </row>
    <row r="35" spans="1:10" ht="15" customHeight="1"/>
    <row r="36" spans="1:10" ht="15" customHeight="1"/>
    <row r="37" spans="1:10" ht="15" customHeight="1"/>
    <row r="38" spans="1:10" ht="15" customHeight="1"/>
    <row r="39" spans="1:10" ht="15" customHeight="1"/>
    <row r="40" spans="1:10" ht="15" customHeight="1"/>
    <row r="41" spans="1:10" ht="15" customHeight="1"/>
    <row r="42" spans="1:10" ht="15" customHeight="1"/>
    <row r="43" spans="1:10" ht="15" customHeight="1"/>
    <row r="44" spans="1:10" ht="15" customHeight="1"/>
    <row r="45" spans="1:10" ht="15" customHeight="1"/>
    <row r="46" spans="1:10" ht="15" customHeight="1"/>
    <row r="47" spans="1:10" ht="15" customHeight="1"/>
    <row r="48" spans="1:1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</sheetData>
  <mergeCells count="24">
    <mergeCell ref="G24:H24"/>
    <mergeCell ref="I24:J24"/>
    <mergeCell ref="G25:H25"/>
    <mergeCell ref="I25:J25"/>
    <mergeCell ref="G22:H22"/>
    <mergeCell ref="I22:J22"/>
    <mergeCell ref="G23:H23"/>
    <mergeCell ref="I23:J23"/>
    <mergeCell ref="G29:H29"/>
    <mergeCell ref="I29:J29"/>
    <mergeCell ref="G30:H30"/>
    <mergeCell ref="I30:J30"/>
    <mergeCell ref="G26:H26"/>
    <mergeCell ref="I26:J26"/>
    <mergeCell ref="G28:H28"/>
    <mergeCell ref="I28:J28"/>
    <mergeCell ref="G33:H33"/>
    <mergeCell ref="I33:J33"/>
    <mergeCell ref="G34:H34"/>
    <mergeCell ref="I34:J34"/>
    <mergeCell ref="G31:H31"/>
    <mergeCell ref="I31:J31"/>
    <mergeCell ref="G32:H32"/>
    <mergeCell ref="I32:J32"/>
  </mergeCells>
  <pageMargins left="0.62" right="0.33" top="0.54" bottom="0.43" header="0.5" footer="0.5"/>
  <pageSetup paperSize="9" orientation="landscape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can doi ke toan</vt:lpstr>
      <vt:lpstr>KQKD </vt:lpstr>
      <vt:lpstr>LCTT</vt:lpstr>
      <vt:lpstr>TM </vt:lpstr>
      <vt:lpstr>TSCD HH</vt:lpstr>
      <vt:lpstr>TSCD VH</vt:lpstr>
      <vt:lpstr>TSCD TTC</vt:lpstr>
      <vt:lpstr>25 a b 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Minh1082QN</dc:creator>
  <cp:lastModifiedBy>Minh1082QN</cp:lastModifiedBy>
  <dcterms:created xsi:type="dcterms:W3CDTF">2016-07-20T04:23:12Z</dcterms:created>
  <dcterms:modified xsi:type="dcterms:W3CDTF">2016-07-20T05:33:10Z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a7e7787ecbe24482906dc36a02a10f68.psdsxs" Id="Rd5e0672042eb4b67" /></Relationships>
</file>