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8855" windowHeight="11475"/>
  </bookViews>
  <sheets>
    <sheet name="CK - BẢNG CÂN ĐỐI KẾ TOÁN" sheetId="1" r:id="rId1"/>
    <sheet name="CK - BÁO CÁO KẾT QUẢ KINH D" sheetId="2" r:id="rId2"/>
    <sheet name="CK - BÁO CÁO KẾT QUẢ KINH D (2)" sheetId="5" state="hidden" r:id="rId3"/>
    <sheet name="LCTT" sheetId="10" r:id="rId4"/>
  </sheets>
  <definedNames>
    <definedName name="_xlnm.Print_Titles" localSheetId="0">'CK - BẢNG CÂN ĐỐI KẾ TOÁN'!$9:$9</definedName>
  </definedNames>
  <calcPr calcId="125725"/>
</workbook>
</file>

<file path=xl/calcChain.xml><?xml version="1.0" encoding="utf-8"?>
<calcChain xmlns="http://schemas.openxmlformats.org/spreadsheetml/2006/main">
  <c r="E42" i="10"/>
  <c r="D42"/>
  <c r="E34"/>
  <c r="D34"/>
  <c r="E25"/>
  <c r="E43" s="1"/>
  <c r="E46" s="1"/>
  <c r="D25"/>
  <c r="D43" s="1"/>
  <c r="D46" s="1"/>
  <c r="V25" i="5" l="1"/>
  <c r="V26" s="1"/>
  <c r="V27" s="1"/>
  <c r="V28" s="1"/>
  <c r="V24"/>
  <c r="E40"/>
  <c r="I37"/>
  <c r="J37" s="1"/>
  <c r="O36"/>
  <c r="P36" s="1"/>
  <c r="Q36" s="1"/>
  <c r="I36"/>
  <c r="J36" s="1"/>
  <c r="O35"/>
  <c r="R35" s="1"/>
  <c r="S35" s="1"/>
  <c r="I35"/>
  <c r="J35" s="1"/>
  <c r="O33"/>
  <c r="R33" s="1"/>
  <c r="S33" s="1"/>
  <c r="I33"/>
  <c r="J33" s="1"/>
  <c r="P32"/>
  <c r="Q32" s="1"/>
  <c r="O32"/>
  <c r="R32" s="1"/>
  <c r="S32" s="1"/>
  <c r="J32"/>
  <c r="I32"/>
  <c r="L30"/>
  <c r="O30" s="1"/>
  <c r="H30"/>
  <c r="I30" s="1"/>
  <c r="J30" s="1"/>
  <c r="O29"/>
  <c r="R29" s="1"/>
  <c r="S29" s="1"/>
  <c r="I29"/>
  <c r="J29" s="1"/>
  <c r="P28"/>
  <c r="Q28" s="1"/>
  <c r="O28"/>
  <c r="R28" s="1"/>
  <c r="S28" s="1"/>
  <c r="J28"/>
  <c r="I28"/>
  <c r="F27"/>
  <c r="F31" s="1"/>
  <c r="O26"/>
  <c r="R26" s="1"/>
  <c r="S26" s="1"/>
  <c r="I26"/>
  <c r="J26" s="1"/>
  <c r="G25"/>
  <c r="G27" s="1"/>
  <c r="F25"/>
  <c r="E25"/>
  <c r="E27" s="1"/>
  <c r="D25"/>
  <c r="D27" s="1"/>
  <c r="D31" s="1"/>
  <c r="O24"/>
  <c r="P24" s="1"/>
  <c r="Q24" s="1"/>
  <c r="T24" s="1"/>
  <c r="I24"/>
  <c r="J24" s="1"/>
  <c r="H23"/>
  <c r="H25" s="1"/>
  <c r="H27" s="1"/>
  <c r="O22"/>
  <c r="P22" s="1"/>
  <c r="Q22" s="1"/>
  <c r="I22"/>
  <c r="J22" s="1"/>
  <c r="P21"/>
  <c r="Q21" s="1"/>
  <c r="T21" s="1"/>
  <c r="O21"/>
  <c r="R21" s="1"/>
  <c r="S21" s="1"/>
  <c r="J21"/>
  <c r="I21"/>
  <c r="O20"/>
  <c r="R20" s="1"/>
  <c r="S20" s="1"/>
  <c r="I20"/>
  <c r="J20" s="1"/>
  <c r="O19"/>
  <c r="P19" s="1"/>
  <c r="Q19" s="1"/>
  <c r="I19"/>
  <c r="J19" s="1"/>
  <c r="P18"/>
  <c r="Q18" s="1"/>
  <c r="T18" s="1"/>
  <c r="O18"/>
  <c r="R18" s="1"/>
  <c r="S18" s="1"/>
  <c r="J18"/>
  <c r="I18"/>
  <c r="O17"/>
  <c r="R17" s="1"/>
  <c r="S17" s="1"/>
  <c r="I17"/>
  <c r="J17" s="1"/>
  <c r="O16"/>
  <c r="P16" s="1"/>
  <c r="Q16" s="1"/>
  <c r="I16"/>
  <c r="J16" s="1"/>
  <c r="O15"/>
  <c r="R15" s="1"/>
  <c r="S15" s="1"/>
  <c r="I15"/>
  <c r="J15" s="1"/>
  <c r="P14"/>
  <c r="Q14" s="1"/>
  <c r="O14"/>
  <c r="R14" s="1"/>
  <c r="S14" s="1"/>
  <c r="J14"/>
  <c r="I14"/>
  <c r="O13"/>
  <c r="R13" s="1"/>
  <c r="S13" s="1"/>
  <c r="I13"/>
  <c r="J13" s="1"/>
  <c r="O12"/>
  <c r="P12" s="1"/>
  <c r="Q12" s="1"/>
  <c r="I12"/>
  <c r="J12" s="1"/>
  <c r="L11"/>
  <c r="L23" s="1"/>
  <c r="I11"/>
  <c r="J11" s="1"/>
  <c r="D34" l="1"/>
  <c r="D37" s="1"/>
  <c r="V31"/>
  <c r="R12"/>
  <c r="S12" s="1"/>
  <c r="R16"/>
  <c r="S16" s="1"/>
  <c r="R19"/>
  <c r="S19" s="1"/>
  <c r="R22"/>
  <c r="S22" s="1"/>
  <c r="R24"/>
  <c r="S24" s="1"/>
  <c r="R36"/>
  <c r="S36" s="1"/>
  <c r="O11"/>
  <c r="R11" s="1"/>
  <c r="S11" s="1"/>
  <c r="H31"/>
  <c r="L25"/>
  <c r="O23"/>
  <c r="F34"/>
  <c r="R30"/>
  <c r="S30" s="1"/>
  <c r="P30"/>
  <c r="Q30" s="1"/>
  <c r="I27"/>
  <c r="J27" s="1"/>
  <c r="H34"/>
  <c r="I34" s="1"/>
  <c r="J34" s="1"/>
  <c r="I31"/>
  <c r="J31" s="1"/>
  <c r="I25"/>
  <c r="J25" s="1"/>
  <c r="P13"/>
  <c r="Q13" s="1"/>
  <c r="P15"/>
  <c r="Q15" s="1"/>
  <c r="P17"/>
  <c r="Q17" s="1"/>
  <c r="P20"/>
  <c r="Q20" s="1"/>
  <c r="I23"/>
  <c r="J23" s="1"/>
  <c r="P26"/>
  <c r="Q26" s="1"/>
  <c r="T26" s="1"/>
  <c r="P29"/>
  <c r="Q29" s="1"/>
  <c r="P33"/>
  <c r="Q33" s="1"/>
  <c r="P35"/>
  <c r="Q35" s="1"/>
  <c r="P11" l="1"/>
  <c r="Q11" s="1"/>
  <c r="L27"/>
  <c r="O25"/>
  <c r="F37"/>
  <c r="R23"/>
  <c r="S23" s="1"/>
  <c r="P23"/>
  <c r="Q23" s="1"/>
  <c r="L31" l="1"/>
  <c r="O27"/>
  <c r="R25"/>
  <c r="S25" s="1"/>
  <c r="P25"/>
  <c r="Q25" s="1"/>
  <c r="L34" l="1"/>
  <c r="O31"/>
  <c r="R27"/>
  <c r="S27" s="1"/>
  <c r="P27"/>
  <c r="Q27" s="1"/>
  <c r="O11" i="2"/>
  <c r="R11" s="1"/>
  <c r="S11" s="1"/>
  <c r="O12"/>
  <c r="P12" s="1"/>
  <c r="Q12" s="1"/>
  <c r="O13"/>
  <c r="R13" s="1"/>
  <c r="S13" s="1"/>
  <c r="O14"/>
  <c r="P14" s="1"/>
  <c r="Q14" s="1"/>
  <c r="O15"/>
  <c r="R15" s="1"/>
  <c r="S15" s="1"/>
  <c r="O16"/>
  <c r="P16" s="1"/>
  <c r="Q16" s="1"/>
  <c r="O17"/>
  <c r="R17" s="1"/>
  <c r="S17" s="1"/>
  <c r="O18"/>
  <c r="R18" s="1"/>
  <c r="S18" s="1"/>
  <c r="O19"/>
  <c r="R19" s="1"/>
  <c r="S19" s="1"/>
  <c r="O20"/>
  <c r="R20" s="1"/>
  <c r="S20" s="1"/>
  <c r="O21"/>
  <c r="R21" s="1"/>
  <c r="S21" s="1"/>
  <c r="O23"/>
  <c r="P23" s="1"/>
  <c r="Q23" s="1"/>
  <c r="T23" s="1"/>
  <c r="O25"/>
  <c r="R25" s="1"/>
  <c r="S25" s="1"/>
  <c r="O27"/>
  <c r="P27" s="1"/>
  <c r="Q27" s="1"/>
  <c r="O28"/>
  <c r="R28" s="1"/>
  <c r="S28" s="1"/>
  <c r="O31"/>
  <c r="R31" s="1"/>
  <c r="S31" s="1"/>
  <c r="O32"/>
  <c r="R32" s="1"/>
  <c r="S32" s="1"/>
  <c r="O34"/>
  <c r="R34" s="1"/>
  <c r="S34" s="1"/>
  <c r="O35"/>
  <c r="P35" s="1"/>
  <c r="Q35" s="1"/>
  <c r="L29"/>
  <c r="O29" s="1"/>
  <c r="P29" s="1"/>
  <c r="Q29" s="1"/>
  <c r="L10"/>
  <c r="L22" s="1"/>
  <c r="O34" i="5" l="1"/>
  <c r="L37"/>
  <c r="O37" s="1"/>
  <c r="R31"/>
  <c r="S31" s="1"/>
  <c r="P31"/>
  <c r="Q31" s="1"/>
  <c r="P34" i="2"/>
  <c r="Q34" s="1"/>
  <c r="P32"/>
  <c r="Q32" s="1"/>
  <c r="P28"/>
  <c r="Q28" s="1"/>
  <c r="P20"/>
  <c r="Q20" s="1"/>
  <c r="T20" s="1"/>
  <c r="P18"/>
  <c r="Q18" s="1"/>
  <c r="P15"/>
  <c r="Q15" s="1"/>
  <c r="P13"/>
  <c r="Q13" s="1"/>
  <c r="P11"/>
  <c r="Q11" s="1"/>
  <c r="R35"/>
  <c r="S35" s="1"/>
  <c r="R29"/>
  <c r="S29" s="1"/>
  <c r="R27"/>
  <c r="S27" s="1"/>
  <c r="R23"/>
  <c r="S23" s="1"/>
  <c r="R16"/>
  <c r="S16" s="1"/>
  <c r="R14"/>
  <c r="S14" s="1"/>
  <c r="R12"/>
  <c r="S12" s="1"/>
  <c r="O10"/>
  <c r="P10" s="1"/>
  <c r="Q10" s="1"/>
  <c r="P31"/>
  <c r="Q31" s="1"/>
  <c r="P25"/>
  <c r="Q25" s="1"/>
  <c r="T25" s="1"/>
  <c r="P21"/>
  <c r="Q21" s="1"/>
  <c r="P19"/>
  <c r="Q19" s="1"/>
  <c r="P17"/>
  <c r="Q17" s="1"/>
  <c r="T17" s="1"/>
  <c r="O22"/>
  <c r="P22" s="1"/>
  <c r="L24"/>
  <c r="R34" i="5" l="1"/>
  <c r="S34" s="1"/>
  <c r="P34"/>
  <c r="Q34" s="1"/>
  <c r="R37"/>
  <c r="S37" s="1"/>
  <c r="P37"/>
  <c r="Q37" s="1"/>
  <c r="R10" i="2"/>
  <c r="S10" s="1"/>
  <c r="R22"/>
  <c r="S22" s="1"/>
  <c r="Q22"/>
  <c r="O24"/>
  <c r="P24" s="1"/>
  <c r="L26"/>
  <c r="R24" l="1"/>
  <c r="S24" s="1"/>
  <c r="Q24"/>
  <c r="O26"/>
  <c r="P26" s="1"/>
  <c r="L30"/>
  <c r="R26" l="1"/>
  <c r="S26" s="1"/>
  <c r="Q26"/>
  <c r="O30"/>
  <c r="P30" s="1"/>
  <c r="L33"/>
  <c r="R30" l="1"/>
  <c r="S30" s="1"/>
  <c r="Q30"/>
  <c r="L36"/>
  <c r="O36" s="1"/>
  <c r="P36" s="1"/>
  <c r="O33"/>
  <c r="P33" s="1"/>
  <c r="I35" l="1"/>
  <c r="J35" s="1"/>
  <c r="I34"/>
  <c r="J34" s="1"/>
  <c r="I32"/>
  <c r="J32" s="1"/>
  <c r="I31"/>
  <c r="J31" s="1"/>
  <c r="H29"/>
  <c r="I29" s="1"/>
  <c r="J29" s="1"/>
  <c r="I28"/>
  <c r="J28" s="1"/>
  <c r="I27"/>
  <c r="J27" s="1"/>
  <c r="I25"/>
  <c r="J25" s="1"/>
  <c r="I23"/>
  <c r="J23" s="1"/>
  <c r="H22"/>
  <c r="H24" s="1"/>
  <c r="H26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H30" l="1"/>
  <c r="H33" s="1"/>
  <c r="R33"/>
  <c r="S33" s="1"/>
  <c r="Q33"/>
  <c r="I24"/>
  <c r="J24" s="1"/>
  <c r="I22"/>
  <c r="J22" s="1"/>
  <c r="R36" l="1"/>
  <c r="S36" s="1"/>
  <c r="Q36"/>
  <c r="I26"/>
  <c r="J26" s="1"/>
  <c r="I30" l="1"/>
  <c r="J30" s="1"/>
  <c r="I33" l="1"/>
  <c r="J33" s="1"/>
  <c r="I36"/>
  <c r="J36" s="1"/>
</calcChain>
</file>

<file path=xl/comments1.xml><?xml version="1.0" encoding="utf-8"?>
<comments xmlns="http://schemas.openxmlformats.org/spreadsheetml/2006/main">
  <authors>
    <author>hatth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hatth: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<sst xmlns="http://schemas.openxmlformats.org/spreadsheetml/2006/main" count="594" uniqueCount="519">
  <si>
    <t>CÔNG TY: CỔ PHẦN CHỨNG KHÓAN XUÂN THÀNH</t>
  </si>
  <si>
    <t xml:space="preserve">                            Mẫu số B 01-CTCK</t>
  </si>
  <si>
    <t xml:space="preserve">                             Ban hành theo TT số 95/2008/TT-BTC</t>
  </si>
  <si>
    <t xml:space="preserve">                              ngày 24/10/2008 của Bộ tài chính</t>
  </si>
  <si>
    <t>BẢNG CÂN ĐỐI KẾ TOÁN</t>
  </si>
  <si>
    <t>ĐVT: VNĐ</t>
  </si>
  <si>
    <t>Chỉ tiêu</t>
  </si>
  <si>
    <t>Mã chỉ tiêu</t>
  </si>
  <si>
    <t>Thuyết minh</t>
  </si>
  <si>
    <t>Số cuối kỳ</t>
  </si>
  <si>
    <t>Số đầu năm</t>
  </si>
  <si>
    <t>TÀI SẢN</t>
  </si>
  <si>
    <t>A- TÀI SẢN NGẮN HẠN</t>
  </si>
  <si>
    <t>I. Tiền và các khoản tương đương tiền</t>
  </si>
  <si>
    <t>1. Tiền</t>
  </si>
  <si>
    <t>2. Các khoản tương đương tiền</t>
  </si>
  <si>
    <t>II. Các khoản đầu tư tài chính ngắn hạn</t>
  </si>
  <si>
    <t>1. Đầu tư ngắn hạn</t>
  </si>
  <si>
    <t>2. Dự phòng giảm giá đầu tư ngắn hạn</t>
  </si>
  <si>
    <t>III. Các khoản phải thu ngắn hạn</t>
  </si>
  <si>
    <t>1. Phải thu khách hàng</t>
  </si>
  <si>
    <t>2. Trả trước cho người bán</t>
  </si>
  <si>
    <t>3. Phải thu nội bộ ngắn hạn</t>
  </si>
  <si>
    <t>4. Phải thu hoạt động giao dịch chứng khoán</t>
  </si>
  <si>
    <t>5. Các khoản phải thu khác</t>
  </si>
  <si>
    <t>6. Dự phòng phải thu ngắn hạn khó đòi</t>
  </si>
  <si>
    <t>IV. Hàng tồn kho</t>
  </si>
  <si>
    <t>1. Hàng tồn kho</t>
  </si>
  <si>
    <t>2. Dự phòng giảm giá hàng tồn kho</t>
  </si>
  <si>
    <t>V.Tài sản ngắn hạn khác</t>
  </si>
  <si>
    <t>1. Chi phí trả trước ngắn hạn</t>
  </si>
  <si>
    <t>2. Thuế GTGT được khấu trừ</t>
  </si>
  <si>
    <t>3. Thuế và các khoản khác phải thu Nhà nước</t>
  </si>
  <si>
    <t>4. Giao dịch mua bán lại Trái phiếu Chính phủ</t>
  </si>
  <si>
    <t>5. Tài sản ngắn hạn khác</t>
  </si>
  <si>
    <t>B. TÀI SẢN DÀI HẠN</t>
  </si>
  <si>
    <t>I. Các khoản phải thu dài hạn</t>
  </si>
  <si>
    <t>1. Phải thu dài hạn của khách hàng</t>
  </si>
  <si>
    <t>2. Vốn kinh doanh ở đơn vị trực thuộc</t>
  </si>
  <si>
    <t>3. Phải thu dài hạn nội bộ</t>
  </si>
  <si>
    <t>4. Phải thu dài hạn khác</t>
  </si>
  <si>
    <t>5. Dự phòng các khoản phải thu dài hạn khó đòi</t>
  </si>
  <si>
    <t>II.Tài sản cố định</t>
  </si>
  <si>
    <t>1. Tài sản cố định hữu hình</t>
  </si>
  <si>
    <t xml:space="preserve">    - Nguyên giá</t>
  </si>
  <si>
    <t xml:space="preserve">    - Giá trị hao mòn lũy kế</t>
  </si>
  <si>
    <t>2. Tài sản cố định thuê tài chính</t>
  </si>
  <si>
    <t>3. Tài sản cố định vô hình</t>
  </si>
  <si>
    <t>4. Chi phí xây dựng cơ bản dở dang</t>
  </si>
  <si>
    <t>III. Bất động sản đầu tư</t>
  </si>
  <si>
    <t>IV. Các khoản đầu tư tài chính dài hạn</t>
  </si>
  <si>
    <t>1. Đầu tư vào công ty con</t>
  </si>
  <si>
    <t>2. Đầu tư vào công ty liên kết, liên doanh</t>
  </si>
  <si>
    <t>3. Đầu tư chứng khoán dài hạn</t>
  </si>
  <si>
    <t xml:space="preserve">    - Chứng khoán sẵn sàng để bán</t>
  </si>
  <si>
    <t xml:space="preserve">    - Chứng khoán nắm giữ đến ngày đáo hạn</t>
  </si>
  <si>
    <t>4. Đầu tư dài hạn khác</t>
  </si>
  <si>
    <t>5. Dự phòng giảm giá đầu tư tài chính dài hạn</t>
  </si>
  <si>
    <t>V. Tài sản dài hạn khác</t>
  </si>
  <si>
    <t>1. Chi phí trả trước dài hạn</t>
  </si>
  <si>
    <t>2. Tài sản thuế thu nhập hoàn lại</t>
  </si>
  <si>
    <t>3. Tiền nộp Quỹ hỗ trợ thanh toán</t>
  </si>
  <si>
    <t>4. Tài sản dài hạn khác</t>
  </si>
  <si>
    <t>VI. Lợi thế thương mại</t>
  </si>
  <si>
    <t>TỔNG CỘNG TÀI SẢN(270=100+200)</t>
  </si>
  <si>
    <t>NGUỒN VỐN</t>
  </si>
  <si>
    <t>A. NỢ PHẢI TRẢ</t>
  </si>
  <si>
    <t>I. Nợ ngắn hạn</t>
  </si>
  <si>
    <t>1. Vay và nợ ngắn hạn</t>
  </si>
  <si>
    <t>2. Phải trả người bán</t>
  </si>
  <si>
    <t>3. Người mua trả tiền trước</t>
  </si>
  <si>
    <t>5. Phải trả người lao động</t>
  </si>
  <si>
    <t>6. Chi phí phải trả</t>
  </si>
  <si>
    <t>7. Phải trả nội bộ</t>
  </si>
  <si>
    <t>8. Các khoản phải trả, phải nộp ngắn hạn khác</t>
  </si>
  <si>
    <t>9. Phải trả hoạt động giao dịch chứng khoán</t>
  </si>
  <si>
    <t>10. Phải trả hộ cổ tức, gốc và lãi trái phiếu</t>
  </si>
  <si>
    <t>11. Phải trả tổ chức phát hành chứng khoán</t>
  </si>
  <si>
    <t>12. Quỹ khen thưởng, phúc lợi</t>
  </si>
  <si>
    <t>13. Giao dịch mua bán lại trái phiếu Chính phủ</t>
  </si>
  <si>
    <t>14. Doanh thu chưa thực hiện ngắn hạn</t>
  </si>
  <si>
    <t>15. Dự phòng phải trả ngắn hạn</t>
  </si>
  <si>
    <t>II. Nợ dài hạn</t>
  </si>
  <si>
    <t>1. Phải trả dài hạn người bán</t>
  </si>
  <si>
    <t>2. Phải trả dài hạn nội bộ</t>
  </si>
  <si>
    <t>3. Phải trả dài hạn khác</t>
  </si>
  <si>
    <t>4. Vay và nợ dài hạn</t>
  </si>
  <si>
    <t>5. Thuế thu nhập hoãn lại phải trả</t>
  </si>
  <si>
    <t>6. Dự phòng trợ cấp mất việc làm</t>
  </si>
  <si>
    <t>7. Dự phòng phải trả dài hạn</t>
  </si>
  <si>
    <t>8. Doanh thu chưa thực hiện dài hạn</t>
  </si>
  <si>
    <t>9. Quỹ phát triển khoa học và công nghệ</t>
  </si>
  <si>
    <t>10. Dự phòng bồi thường thiệt hại cho nhà đầu tư</t>
  </si>
  <si>
    <t>B.VỐN CHỦ SỞ HỮU</t>
  </si>
  <si>
    <t>I. Vốn chủ sở hữu</t>
  </si>
  <si>
    <t>1. Vốn đầu tư của chủ sở hữu</t>
  </si>
  <si>
    <t>2. Thặng dư vốn cổ phần</t>
  </si>
  <si>
    <t>3. Vốn bổ xung từ lợi nhuận</t>
  </si>
  <si>
    <t>4. Cổ phiếu quỹ</t>
  </si>
  <si>
    <t>5. Chênh lệch đánh giá lại tài sản</t>
  </si>
  <si>
    <t>6. Chênh lệch tỷ giá hối đoái</t>
  </si>
  <si>
    <t>7. Quỹ đầu tư phát triển</t>
  </si>
  <si>
    <t>8. Quỹ dự phòng tài chính</t>
  </si>
  <si>
    <t>9. Quỹ khác thuộc vốn chủ sở hữu</t>
  </si>
  <si>
    <t>10. Lợi nhuận sau thuế chưa phân phối</t>
  </si>
  <si>
    <t>11. Nguồn vốn đầu tư XDCB</t>
  </si>
  <si>
    <t>12. Quỹ hỗ trợ sắp xếp doanh nghiệp</t>
  </si>
  <si>
    <t>C. LỢI ÍCH CỔ ĐÔNG THIỂU SỐ</t>
  </si>
  <si>
    <t>TỔNG CỘNG NGUỒN VỐN</t>
  </si>
  <si>
    <t>CÁC CHỈ TIÊU NGOÀI BẢNG</t>
  </si>
  <si>
    <t>1. Tài sản cố định thuê ngoài</t>
  </si>
  <si>
    <t>2. Vật tư, chứng chỉ có giá nhận giữ hộ</t>
  </si>
  <si>
    <t>3. Tài sản nhận ký cược</t>
  </si>
  <si>
    <t>4. Nợ khó đòi đã xử lý</t>
  </si>
  <si>
    <t>5. Ngoại tệ các loại</t>
  </si>
  <si>
    <t>6. Chứng khoán lưu ký</t>
  </si>
  <si>
    <t>6.1. Chứng khoán giao dịch</t>
  </si>
  <si>
    <t>6.1.1. Chứng khoán giao dịch của thành viên lưu ký</t>
  </si>
  <si>
    <t>6.1.2. Chứng khoán giao dịch của khách hàng trong nước</t>
  </si>
  <si>
    <t>6.1.3. Chứng khoán giao dịch của khách hàng nước ngoài</t>
  </si>
  <si>
    <t>6.1.4. Chứng khoán giao dịch của tổ chức khác</t>
  </si>
  <si>
    <t>6.2. Chứng khoán tạm ngừng giao dịch</t>
  </si>
  <si>
    <t>6.2.1. Chứng khoán tạm ngừng giao dịch của thành viên lưu ký</t>
  </si>
  <si>
    <t>6.2.2. Chứng khoán tạm ngừng giao dịch của khách hàng trong nước</t>
  </si>
  <si>
    <t>6.2.3. Chứng khoán tạm ngừng giao dịch của khách hàng nước ngoài</t>
  </si>
  <si>
    <t>6.2.4. Chứng khoán tạm ngừng giao dịch của tổ chức khác</t>
  </si>
  <si>
    <t>6.3. Chứng khoán cầm cố</t>
  </si>
  <si>
    <t>6.3.1. Chứng khoán cầm cố của thành viên lưu ký</t>
  </si>
  <si>
    <t>6.3.2. Chứng khoán cầm cố của khách hàng trong nước</t>
  </si>
  <si>
    <t>6.3.3. Chứng khoán cầm cố của khách hàng nước ngoài</t>
  </si>
  <si>
    <t>6.3.4. Chứng khoán cầm cố của tổ chức khác</t>
  </si>
  <si>
    <t>6.4. Chứng khoán tạm giữ</t>
  </si>
  <si>
    <t>6.4.1. Chứng khoán tạm giữ của thành viên lưu ký</t>
  </si>
  <si>
    <t>6.4.2. Chứng khoán tạm giữ của khách hàng trong nước</t>
  </si>
  <si>
    <t>6.4.3. Chứng khoán tạm giữ của khách hàng nước ngoài</t>
  </si>
  <si>
    <t>6.4.4. Chứng khoán tạm giữ của tổ chức khác</t>
  </si>
  <si>
    <t>6.5. Chứng khoán chờ thanh toán</t>
  </si>
  <si>
    <t>6.5.1. Chứng khoán chờ thanh toán của thành viên lưu ký</t>
  </si>
  <si>
    <t>6.5.2. Chứng khoán chờ thanh toán của khách hàng trong nước</t>
  </si>
  <si>
    <t>6.5.3. Chứng khoán chờ thanh toán của khách hàng nước ngoài</t>
  </si>
  <si>
    <t>6.5.4. Chứng khoán chờ thanh toán của tổ chức khác</t>
  </si>
  <si>
    <t>6.6. Chứng khoán phong tỏa chờ rút</t>
  </si>
  <si>
    <t>6.6.1. Chứng khoán phong tỏa chờ rút của thành viên lưu ký</t>
  </si>
  <si>
    <t>6.6.2. Chứng khoán phong tỏa chờ rút của khách hàng trong nước</t>
  </si>
  <si>
    <t>6.6.3. Chứng khoán phong tỏa chờ rút của khách hàng nước ngoài</t>
  </si>
  <si>
    <t>6.6.4. Chứng khoán phong tỏa chờ rút của tổ chức khác</t>
  </si>
  <si>
    <t>6.7. Chứng khoán chờ giao dịch</t>
  </si>
  <si>
    <t>6.7.1. Chứng khoán chờ giao dịch của thành viên lưu ký</t>
  </si>
  <si>
    <t>6.7.2. Chứng khoán chờ giao dịch của khách hàng trong nước</t>
  </si>
  <si>
    <t>6.7.3. Chứng khoán chờ giao dịch của khách hàng nước ngoài</t>
  </si>
  <si>
    <t>6.7.4. Chứng khoán chờ giao dịch của tổ chức khác</t>
  </si>
  <si>
    <t>6.8. Chứng khoán ký quỹ đảm bảo khoản vay</t>
  </si>
  <si>
    <t>6.8.1. Chứng khoán ký quỹ đảm bảo khoản vay của thành viên lưu ký</t>
  </si>
  <si>
    <t>6.8.2. Chứng khoán ký quỹ đảm bảo khoản vay của khách hàng trong nước</t>
  </si>
  <si>
    <t>6.8.3. Chứng khoán ký quỹ đảm bảo khoản vay của khách hàng nước ngoài</t>
  </si>
  <si>
    <t>6.8.4. Chứng khoán ký quỹ đảm bảo khoản vay của tổ chức khác</t>
  </si>
  <si>
    <t>6.9. Chứng khoán sửa lỗi giao dịch</t>
  </si>
  <si>
    <t>7. Chứng khoán lưu ký công ty đại chúng chưa niêm yết</t>
  </si>
  <si>
    <t>7.1. Chứng khoán giao dịch</t>
  </si>
  <si>
    <t>7.1.1. Chứng khoán giao dịch của thành viên lưu ký</t>
  </si>
  <si>
    <t>7.1.2. Chứng khoán giao dịch của khách hàng trong nước</t>
  </si>
  <si>
    <t>7.1.3. Chứng khoán giao dịch của khách hàng nước ngoài</t>
  </si>
  <si>
    <t>7.1.4. Chứng khoán giao dịch của tổ chức khác</t>
  </si>
  <si>
    <t>7.2. Chứng khoán tạm ngừng giao dịch</t>
  </si>
  <si>
    <t>7.2.1. Chứng khoán tạm ngừng giao dịch của thành viên lưu ký</t>
  </si>
  <si>
    <t>7.2.2. Chứng khoán tạm ngừng giao dịch của khách hàng trong nước</t>
  </si>
  <si>
    <t>7.2.3. Chứng khoán tạm ngừng giao dịch của khách hàng nước ngoài</t>
  </si>
  <si>
    <t>7.2.4. Chứng khoán tạm ngừng giao dịch của tổ chức khác</t>
  </si>
  <si>
    <t>7.3.  Chứng khoán cầm cố</t>
  </si>
  <si>
    <t>7.3.1. Chứng khoán cầm cố của thành viên lưu ký</t>
  </si>
  <si>
    <t>7.3.2. Chứng khoán cầm cố của khách hàng trong nước</t>
  </si>
  <si>
    <t>7.3.3. Chứng khoán cầm cố của khách hàng nước ngoài</t>
  </si>
  <si>
    <t>7.3.4. Chứng khoán cầm cố của tổ chức khác</t>
  </si>
  <si>
    <t>7.4. Chứng khoán tạm giữ</t>
  </si>
  <si>
    <t>7.4.1. Chứng khoán tạm giữ của thành viên lưu ký</t>
  </si>
  <si>
    <t>7.4.2. Chứng khoán tạm giữ của khách hàng trong nước</t>
  </si>
  <si>
    <t>7.4.3. Chứng khoán tạm giữ của khách hàng nước ngoài</t>
  </si>
  <si>
    <t>7.4.4. Chứng khoán tạm giữ của tổ chức khác</t>
  </si>
  <si>
    <t>7.5. Chứng khoán chờ thanh toán</t>
  </si>
  <si>
    <t>7.5.1. Chứng khoán chờ thanh toán của thành viên lưu ký</t>
  </si>
  <si>
    <t>7.5.2. Chứng khoán chờ thanh toán của khách hàng trong nước</t>
  </si>
  <si>
    <t>7.5.3. Chứng khoán chờ thanh toán của khách hàng nước ngoài</t>
  </si>
  <si>
    <t>7.5.4. Chứng khoán chờ thanh toán của tổ chức khác</t>
  </si>
  <si>
    <t>7.6. Chứng khoán phong tỏa chờ rút</t>
  </si>
  <si>
    <t>7.6.1. Chứng khoán phong tỏa chờ rút của thành viên lưu ký</t>
  </si>
  <si>
    <t>7.6.2. Chứng khoán phong tỏa chờ rút của khách hàng trong nước</t>
  </si>
  <si>
    <t>7.6.3. Chứng khoán phong tỏa chờ rút của khách hàng nước ngoài</t>
  </si>
  <si>
    <t>7.6.4. Chứng khoán phong tỏa chờ rút của tổ chức khác</t>
  </si>
  <si>
    <t>7.7. Chứng khoán sửa lỗi giao dịch</t>
  </si>
  <si>
    <t>8. Chứng khoán chưa lưu ký của khách hàng</t>
  </si>
  <si>
    <t>9. Chứng khoán chưa lưu ký của công ty chứng khoán</t>
  </si>
  <si>
    <t>10. Chứng khoán nhận ủy thác đấu giá</t>
  </si>
  <si>
    <t>Người lập biểu                           Kế toán Trưởng</t>
  </si>
  <si>
    <t>Vũ Cẩm La Hương</t>
  </si>
  <si>
    <t xml:space="preserve">                    Mẫu số B 02-CTCK</t>
  </si>
  <si>
    <t xml:space="preserve">                     Ban hành theo TT số 95/2008/TT-BTC</t>
  </si>
  <si>
    <t>Tel: 04 44568888  Fax: 04 39785379/80</t>
  </si>
  <si>
    <t xml:space="preserve">                     ngày 24/10/2008 của Bộ tài chính</t>
  </si>
  <si>
    <t xml:space="preserve">1. Doanh thu </t>
  </si>
  <si>
    <t>Trong đó:</t>
  </si>
  <si>
    <t xml:space="preserve">     - Doanh thu hoạt động môi giới chứng khoán</t>
  </si>
  <si>
    <t>01.1</t>
  </si>
  <si>
    <t xml:space="preserve">     - Doanh thu hoạt động đầu tư chứng khoán, góp vốn</t>
  </si>
  <si>
    <t>01.2</t>
  </si>
  <si>
    <t xml:space="preserve">     - Doanh thu bảo lãnh phát hành chứng khoán</t>
  </si>
  <si>
    <t>01.3</t>
  </si>
  <si>
    <t xml:space="preserve">     - Doanh thu đại lý phát hành chứng khoán</t>
  </si>
  <si>
    <t>01.4</t>
  </si>
  <si>
    <t xml:space="preserve">     - Doanh thu hoạt động tư vấn</t>
  </si>
  <si>
    <t>01.5</t>
  </si>
  <si>
    <t xml:space="preserve">     - Doanh thu lưu ký chứng khoán</t>
  </si>
  <si>
    <t>01.6</t>
  </si>
  <si>
    <t xml:space="preserve">     - Doanh thu hoạt động ủy thác đấu giá</t>
  </si>
  <si>
    <t>01.7</t>
  </si>
  <si>
    <t xml:space="preserve">     - Doanh thu cho thuê sử dụng tài sản</t>
  </si>
  <si>
    <t>01.8</t>
  </si>
  <si>
    <t xml:space="preserve">     - Doanh thu khác</t>
  </si>
  <si>
    <t>01.9</t>
  </si>
  <si>
    <t>2. Các khoản giảm trừ doanh thu</t>
  </si>
  <si>
    <t>3. Doanh thu thuần về hoạt động kinh doanh</t>
  </si>
  <si>
    <t>4. Chi phí hoạt động kinh doanh</t>
  </si>
  <si>
    <t>5. Lợi nhuận gộp của hoạt động kinh doanh</t>
  </si>
  <si>
    <t>6. Chi phí quản lý doanh nghiệp</t>
  </si>
  <si>
    <t>7. Lợi nhuận thuần từ hoạt động kinh doanh</t>
  </si>
  <si>
    <t>8. Thu nhập khác</t>
  </si>
  <si>
    <t>9. Chi phí khác</t>
  </si>
  <si>
    <t>10. Lợi nhuận khác</t>
  </si>
  <si>
    <t>11. Tổng lợi nhuận kế toán trước thuế</t>
  </si>
  <si>
    <t>12. Chi phí thuế TNDN hiện hành</t>
  </si>
  <si>
    <t>13. Chi phí thuế TNDN hoãn lại</t>
  </si>
  <si>
    <t>14. Lợi nhuận sau thuế thu nhập doanh nghiệp</t>
  </si>
  <si>
    <t>14.1. Lợi nhuận sau thuế của cổ đông thiểu số</t>
  </si>
  <si>
    <t>14.2. Lợi nhuận sau thuế của cổ đông công ty mẹ</t>
  </si>
  <si>
    <t>15. Lãi cơ bản trên cổ phiếu(*)</t>
  </si>
  <si>
    <t xml:space="preserve">Người lập biểu                                  </t>
  </si>
  <si>
    <t xml:space="preserve"> Kế toán Trưởng</t>
  </si>
  <si>
    <t>Nguyễn Bích Diệp</t>
  </si>
  <si>
    <t>Năm nay</t>
  </si>
  <si>
    <t>Năm trước</t>
  </si>
  <si>
    <t>-</t>
  </si>
  <si>
    <t>6 thang</t>
  </si>
  <si>
    <t>Q3</t>
  </si>
  <si>
    <t>9 thang</t>
  </si>
  <si>
    <t xml:space="preserve"> BÁO CÁO KẾT QUẢ KINH DOANH - Qúy 1 năm 2012</t>
  </si>
  <si>
    <t>4.Thuế và các khoản phải nộp Nhà nước</t>
  </si>
  <si>
    <t>Quý  này</t>
  </si>
  <si>
    <t>Lũy kế từ đầu năm đến quý này</t>
  </si>
  <si>
    <t>Thủ trưởng đơn vị</t>
  </si>
  <si>
    <t xml:space="preserve"> Lập, ngày    tháng     năm 2012</t>
  </si>
  <si>
    <t>Địa chỉ: Tầng 5, 37 Nguyễn Đình Chiểu, Hai Bà Trưng, Hà Nội</t>
  </si>
  <si>
    <t>V.01</t>
  </si>
  <si>
    <t>V.04</t>
  </si>
  <si>
    <t>V.11</t>
  </si>
  <si>
    <t>V.02</t>
  </si>
  <si>
    <t>V.09</t>
  </si>
  <si>
    <t>V.06</t>
  </si>
  <si>
    <t>V.07</t>
  </si>
  <si>
    <t>V.10</t>
  </si>
  <si>
    <t>V.12</t>
  </si>
  <si>
    <t>V.15</t>
  </si>
  <si>
    <t>V.16</t>
  </si>
  <si>
    <t>CÔNG TY: CỔ PHẦN CHỨNG KHÓAN IB</t>
  </si>
  <si>
    <t xml:space="preserve">  Trần Thị Hồng Hà</t>
  </si>
  <si>
    <t>CÔNG TY: CỔ PHẦN CHỨNG KHOÁN IB</t>
  </si>
  <si>
    <t>10</t>
  </si>
  <si>
    <t>11</t>
  </si>
  <si>
    <t>20</t>
  </si>
  <si>
    <t>25</t>
  </si>
  <si>
    <t>30</t>
  </si>
  <si>
    <t>31</t>
  </si>
  <si>
    <t>32</t>
  </si>
  <si>
    <t>40</t>
  </si>
  <si>
    <t>50</t>
  </si>
  <si>
    <t>51</t>
  </si>
  <si>
    <t>52</t>
  </si>
  <si>
    <t>60</t>
  </si>
  <si>
    <t>V.05</t>
  </si>
  <si>
    <t>V.17</t>
  </si>
  <si>
    <t>2014</t>
  </si>
  <si>
    <t>VI.I</t>
  </si>
  <si>
    <t>VI.II</t>
  </si>
  <si>
    <t>Địa chỉ: Tầng 8, số 52 phố Lê Đại Hành, phường Lê Đại Hành, quận Hai Bà Trưng, Hà Nội</t>
  </si>
  <si>
    <t>100</t>
  </si>
  <si>
    <t>110</t>
  </si>
  <si>
    <t>111</t>
  </si>
  <si>
    <t>112</t>
  </si>
  <si>
    <t>120</t>
  </si>
  <si>
    <t>121</t>
  </si>
  <si>
    <t>129</t>
  </si>
  <si>
    <t>130</t>
  </si>
  <si>
    <t>131</t>
  </si>
  <si>
    <t>132</t>
  </si>
  <si>
    <t>135</t>
  </si>
  <si>
    <t>138</t>
  </si>
  <si>
    <t>139</t>
  </si>
  <si>
    <t>140</t>
  </si>
  <si>
    <t>141</t>
  </si>
  <si>
    <t>150</t>
  </si>
  <si>
    <t>151</t>
  </si>
  <si>
    <t>152</t>
  </si>
  <si>
    <t>154</t>
  </si>
  <si>
    <t>157</t>
  </si>
  <si>
    <t>158</t>
  </si>
  <si>
    <t>200</t>
  </si>
  <si>
    <t>211</t>
  </si>
  <si>
    <t>213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</si>
  <si>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</si>
  <si>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</si>
  <si>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</si>
  <si>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</si>
  <si>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</si>
  <si>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</si>
  <si>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</si>
  <si>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</si>
  <si>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</si>
  <si>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</si>
  <si>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</si>
  <si>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</si>
  <si>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240</t>
  </si>
  <si>
    <t>241</t>
  </si>
  <si>
    <t>242</t>
  </si>
  <si>
    <t>250</t>
  </si>
  <si>
    <t>251</t>
  </si>
  <si>
    <t>252</t>
  </si>
  <si>
    <t>253</t>
  </si>
  <si>
    <t>254</t>
  </si>
  <si>
    <t>255</t>
  </si>
  <si>
    <t>259</t>
  </si>
  <si>
    <t>258</t>
  </si>
  <si>
    <t>260</t>
  </si>
  <si>
    <t>261</t>
  </si>
  <si>
    <t>262</t>
  </si>
  <si>
    <t>263</t>
  </si>
  <si>
    <t>268</t>
  </si>
  <si>
    <t>270</t>
  </si>
  <si>
    <t>300</t>
  </si>
  <si>
    <t>310</t>
  </si>
  <si>
    <t>311</t>
  </si>
  <si>
    <t>312</t>
  </si>
  <si>
    <t>313</t>
  </si>
  <si>
    <t>314</t>
  </si>
  <si>
    <t>315</t>
  </si>
  <si>
    <t>317</t>
  </si>
  <si>
    <t>316</t>
  </si>
  <si>
    <t>319</t>
  </si>
  <si>
    <t>320</t>
  </si>
  <si>
    <t>321</t>
  </si>
  <si>
    <t>322</t>
  </si>
  <si>
    <t>323</t>
  </si>
  <si>
    <t>327</t>
  </si>
  <si>
    <t>328</t>
  </si>
  <si>
    <t>329</t>
  </si>
  <si>
    <t>330</t>
  </si>
  <si>
    <t>332</t>
  </si>
  <si>
    <t>333</t>
  </si>
  <si>
    <t>334</t>
  </si>
  <si>
    <t>335</t>
  </si>
  <si>
    <t>336</t>
  </si>
  <si>
    <t>337</t>
  </si>
  <si>
    <t>359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</si>
  <si>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</si>
  <si>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</si>
  <si>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</si>
  <si>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</si>
  <si>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</si>
  <si>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</si>
  <si>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</si>
  <si>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</si>
  <si>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</si>
  <si>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</si>
  <si>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</si>
  <si>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</si>
  <si>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422</t>
  </si>
  <si>
    <t>439</t>
  </si>
  <si>
    <t>440</t>
  </si>
  <si>
    <t>133</t>
  </si>
  <si>
    <t>149</t>
  </si>
  <si>
    <t>210</t>
  </si>
  <si>
    <t>212</t>
  </si>
  <si>
    <t>218</t>
  </si>
  <si>
    <t>269</t>
  </si>
  <si>
    <t/>
  </si>
  <si>
    <t>331</t>
  </si>
  <si>
    <t>338</t>
  </si>
  <si>
    <t>339</t>
  </si>
  <si>
    <t>421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</si>
  <si>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</si>
  <si>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</si>
  <si>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</si>
  <si>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</si>
  <si>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</si>
  <si>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</si>
  <si>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</si>
  <si>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</si>
  <si>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</si>
  <si>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</si>
  <si>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</si>
  <si>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</si>
  <si>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</si>
  <si>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</si>
  <si>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</si>
  <si>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</si>
  <si>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</si>
  <si>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</si>
  <si>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</si>
  <si>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</si>
  <si>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</si>
  <si>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26</t>
  </si>
  <si>
    <t>27</t>
  </si>
  <si>
    <t>28</t>
  </si>
  <si>
    <t>29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</si>
  <si>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</si>
  <si>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</si>
  <si>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</si>
  <si>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</si>
  <si>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</si>
  <si>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</si>
  <si>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</si>
  <si>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</si>
  <si>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</si>
  <si>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</si>
  <si>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</si>
  <si>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</si>
  <si>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</si>
  <si>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</si>
  <si>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53</t>
  </si>
  <si>
    <t>54</t>
  </si>
  <si>
    <t>55</t>
  </si>
  <si>
    <t>56</t>
  </si>
  <si>
    <t>57</t>
  </si>
  <si>
    <t>58</t>
  </si>
  <si>
    <t>59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</si>
  <si>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</si>
  <si>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</si>
  <si>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</si>
  <si>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</si>
  <si>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</si>
  <si>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</si>
  <si>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</si>
  <si>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</si>
  <si>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</si>
  <si>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</si>
  <si>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</si>
  <si>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</si>
  <si>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</si>
  <si>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</si>
  <si>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</si>
  <si>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</si>
  <si>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</si>
  <si>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</si>
  <si>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</si>
  <si>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</si>
  <si>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</si>
  <si>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</si>
  <si>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</si>
  <si>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</si>
  <si>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Địa chỉ: Tầng 8, số 52 phố Lê Đại Hành, phường Lê Đại Hành, quận Hai Bà Trưng, Hà nội</t>
  </si>
  <si>
    <t>2015</t>
  </si>
  <si>
    <t>Tại ngày 30 tháng 06năm 2015</t>
  </si>
  <si>
    <t xml:space="preserve"> Lập ngày 16 tháng 07 năm 2015</t>
  </si>
  <si>
    <t xml:space="preserve"> BÁO CÁO KẾT QUẢ KINH DOANH - Qúy 2 năm 2015</t>
  </si>
  <si>
    <t>Quý 2</t>
  </si>
  <si>
    <t>HCCN</t>
  </si>
  <si>
    <t>VI.III</t>
  </si>
  <si>
    <t xml:space="preserve">        Bùi Tuyết Mai                            Trần Thị Hồng Hà</t>
  </si>
  <si>
    <t xml:space="preserve">                                  Mẫu số B 03-CTCK</t>
  </si>
  <si>
    <t xml:space="preserve">Địa chỉ: Tầng 8, Số 52 phố Lê Đại Hành, phường Lê Đại Hành, </t>
  </si>
  <si>
    <t xml:space="preserve">                                   Ban hành theo TT số 95/2008/TT-BTC</t>
  </si>
  <si>
    <t>Hai Bà Trưng, Hà Nội</t>
  </si>
  <si>
    <t xml:space="preserve">              ngày 24/10/2008 của Bộ tài chính</t>
  </si>
  <si>
    <r>
      <rPr>
        <b/>
        <sz val="11"/>
        <rFont val="Times New Roman"/>
        <family val="1"/>
      </rPr>
      <t>Tel:</t>
    </r>
    <r>
      <rPr>
        <sz val="11"/>
        <rFont val="Times New Roman"/>
        <family val="1"/>
      </rPr>
      <t xml:space="preserve"> 04 44568888  </t>
    </r>
    <r>
      <rPr>
        <b/>
        <sz val="11"/>
        <rFont val="Times New Roman"/>
        <family val="1"/>
      </rPr>
      <t>Fax:</t>
    </r>
    <r>
      <rPr>
        <sz val="11"/>
        <rFont val="Times New Roman"/>
        <family val="1"/>
      </rPr>
      <t xml:space="preserve"> 04 39785379/80</t>
    </r>
  </si>
  <si>
    <t xml:space="preserve">                                   </t>
  </si>
  <si>
    <t>BÁO CÁO LƯU CHUYỂN TIỀN TỆ - Quý 2 năm 2015</t>
  </si>
  <si>
    <t>(Theo phương pháp trực tiếp)</t>
  </si>
  <si>
    <t>Từ ngày 01/01 đến ngày 30/06</t>
  </si>
  <si>
    <t>Năm 2015</t>
  </si>
  <si>
    <t>Năm 2014</t>
  </si>
  <si>
    <t>I. Lưu chuyển tiền từ hoạt động kinh doanh:</t>
  </si>
  <si>
    <t>1. Tiền thu từ hoạt động kinh doanh</t>
  </si>
  <si>
    <t>2. Tiền chi hoạt động kinh doanh</t>
  </si>
  <si>
    <t>3. Tiền chi nộp Quỹ hỗ trợ thanh toán</t>
  </si>
  <si>
    <t>4. Tiền thu giao dịch chứng khoán khách hàng</t>
  </si>
  <si>
    <t>5. Tiền chi trả giao dịch chứng khoán khách hàng</t>
  </si>
  <si>
    <t>6. Tiền thu bán chứng khoán phát hành</t>
  </si>
  <si>
    <t>7. Tiền chi trả tổ chức phát hành chứng khoán</t>
  </si>
  <si>
    <t>8. Tiền chi trả cho người cung cấp hàng hóa và dịch vụ</t>
  </si>
  <si>
    <t>9. Tiền chi trả cho người lao động</t>
  </si>
  <si>
    <t>10. Tiền chi trả lãi vay</t>
  </si>
  <si>
    <t>11. Tiền chi nộp thuế TNDN</t>
  </si>
  <si>
    <t>12. Tiền thu khác</t>
  </si>
  <si>
    <t>13. Tiền chi khác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</si>
  <si>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</si>
  <si>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</si>
  <si>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</si>
  <si>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</si>
  <si>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</si>
  <si>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</si>
  <si>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</si>
  <si>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</si>
  <si>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</si>
  <si>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</si>
  <si>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</si>
  <si>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1.Tiền thu từ phát hành cổ phiếu, nhận vốn góp của chủ sở hữu</t>
  </si>
  <si>
    <t>2.Tiền chi trả vốn góp cho các chủ sở hữu, mua lại cổ phiếu của doanh nghiệp đã phát hành</t>
  </si>
  <si>
    <t>3.Tiền vay ngắn hạn, dài hạn nhận được</t>
  </si>
  <si>
    <t>4.Tiền chi trả nợ gốc vay</t>
  </si>
  <si>
    <t>5.Tiền chi trả nợ thuê tài chính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</si>
  <si>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</si>
  <si>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</si>
  <si>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</si>
  <si>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</si>
  <si>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</si>
  <si>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</si>
  <si>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Hà Nội, ngày 16 tháng 07  năm 2015</t>
  </si>
  <si>
    <t>Người lập biểu                        Kế toán Trưởng</t>
  </si>
  <si>
    <t>Tổng giám đốc</t>
  </si>
  <si>
    <t xml:space="preserve">         Bùi Tuyết Mai                      Trần Thị Hồng Hà</t>
  </si>
  <si>
    <t>Cao Thị Hồng</t>
  </si>
  <si>
    <t>Bùi Tuyết Mai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</si>
</sst>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Tahoma"/>
      <family val="2"/>
    </font>
    <font>
      <sz val="8"/>
      <name val="Tahoma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.VnArial"/>
      <family val="2"/>
    </font>
    <font>
      <i/>
      <sz val="12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.VnArial"/>
      <family val="2"/>
    </font>
    <font>
      <b/>
      <sz val="9"/>
      <color theme="0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5" fillId="0" borderId="0"/>
  </cellStyleXfs>
  <cellXfs count="258">
    <xf numFmtId="0" fontId="0" fillId="0" borderId="0" xfId="0"/>
    <xf numFmtId="0" fontId="3" fillId="2" borderId="0" xfId="2" applyFont="1" applyFill="1" applyBorder="1" applyAlignment="1"/>
    <xf numFmtId="0" fontId="3" fillId="2" borderId="0" xfId="2" applyFont="1" applyFill="1" applyAlignment="1"/>
    <xf numFmtId="0" fontId="4" fillId="2" borderId="0" xfId="3" applyFont="1" applyFill="1"/>
    <xf numFmtId="165" fontId="4" fillId="2" borderId="0" xfId="1" applyNumberFormat="1" applyFont="1" applyFill="1"/>
    <xf numFmtId="0" fontId="4" fillId="2" borderId="0" xfId="2" applyFont="1" applyFill="1"/>
    <xf numFmtId="0" fontId="4" fillId="2" borderId="0" xfId="3" applyFont="1" applyFill="1" applyAlignment="1">
      <alignment horizontal="center"/>
    </xf>
    <xf numFmtId="0" fontId="4" fillId="2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/>
    <xf numFmtId="0" fontId="4" fillId="2" borderId="1" xfId="3" applyFont="1" applyFill="1" applyBorder="1" applyAlignment="1">
      <alignment horizontal="center"/>
    </xf>
    <xf numFmtId="0" fontId="4" fillId="2" borderId="2" xfId="3" applyFont="1" applyFill="1" applyBorder="1"/>
    <xf numFmtId="0" fontId="4" fillId="2" borderId="2" xfId="3" applyFont="1" applyFill="1" applyBorder="1" applyAlignment="1">
      <alignment horizontal="center"/>
    </xf>
    <xf numFmtId="0" fontId="4" fillId="2" borderId="4" xfId="3" applyFont="1" applyFill="1" applyBorder="1"/>
    <xf numFmtId="0" fontId="4" fillId="2" borderId="4" xfId="3" applyFont="1" applyFill="1" applyBorder="1" applyAlignment="1">
      <alignment horizontal="center"/>
    </xf>
    <xf numFmtId="0" fontId="11" fillId="2" borderId="4" xfId="3" applyFont="1" applyFill="1" applyBorder="1"/>
    <xf numFmtId="0" fontId="11" fillId="2" borderId="4" xfId="3" applyFont="1" applyFill="1" applyBorder="1" applyAlignment="1">
      <alignment horizontal="center"/>
    </xf>
    <xf numFmtId="0" fontId="11" fillId="2" borderId="6" xfId="3" applyFont="1" applyFill="1" applyBorder="1"/>
    <xf numFmtId="0" fontId="11" fillId="2" borderId="6" xfId="3" applyFont="1" applyFill="1" applyBorder="1" applyAlignment="1">
      <alignment horizontal="center"/>
    </xf>
    <xf numFmtId="0" fontId="4" fillId="2" borderId="10" xfId="3" applyFont="1" applyFill="1" applyBorder="1"/>
    <xf numFmtId="0" fontId="4" fillId="2" borderId="10" xfId="3" applyFont="1" applyFill="1" applyBorder="1" applyAlignment="1">
      <alignment horizontal="center"/>
    </xf>
    <xf numFmtId="0" fontId="4" fillId="2" borderId="13" xfId="3" applyFont="1" applyFill="1" applyBorder="1"/>
    <xf numFmtId="0" fontId="4" fillId="2" borderId="12" xfId="3" applyFont="1" applyFill="1" applyBorder="1"/>
    <xf numFmtId="0" fontId="4" fillId="2" borderId="12" xfId="3" applyFont="1" applyFill="1" applyBorder="1" applyAlignment="1">
      <alignment horizontal="center"/>
    </xf>
    <xf numFmtId="0" fontId="11" fillId="2" borderId="4" xfId="3" quotePrefix="1" applyFont="1" applyFill="1" applyBorder="1" applyAlignment="1">
      <alignment horizontal="center"/>
    </xf>
    <xf numFmtId="0" fontId="4" fillId="2" borderId="6" xfId="3" applyFont="1" applyFill="1" applyBorder="1"/>
    <xf numFmtId="0" fontId="4" fillId="2" borderId="6" xfId="3" applyFont="1" applyFill="1" applyBorder="1" applyAlignment="1">
      <alignment horizontal="center"/>
    </xf>
    <xf numFmtId="0" fontId="11" fillId="2" borderId="15" xfId="3" applyFont="1" applyFill="1" applyBorder="1"/>
    <xf numFmtId="0" fontId="11" fillId="2" borderId="15" xfId="3" applyFont="1" applyFill="1" applyBorder="1" applyAlignment="1">
      <alignment horizontal="center"/>
    </xf>
    <xf numFmtId="0" fontId="4" fillId="2" borderId="16" xfId="3" applyFont="1" applyFill="1" applyBorder="1"/>
    <xf numFmtId="0" fontId="14" fillId="2" borderId="0" xfId="3" applyFont="1" applyFill="1" applyAlignment="1">
      <alignment vertical="top" wrapText="1"/>
    </xf>
    <xf numFmtId="0" fontId="15" fillId="2" borderId="0" xfId="3" applyFont="1" applyFill="1" applyAlignment="1">
      <alignment horizontal="center"/>
    </xf>
    <xf numFmtId="0" fontId="15" fillId="2" borderId="0" xfId="3" applyFont="1" applyFill="1"/>
    <xf numFmtId="0" fontId="19" fillId="2" borderId="0" xfId="3" applyFont="1" applyFill="1"/>
    <xf numFmtId="0" fontId="4" fillId="2" borderId="0" xfId="2" applyFont="1" applyFill="1"/>
    <xf numFmtId="0" fontId="3" fillId="2" borderId="11" xfId="2" applyFont="1" applyFill="1" applyBorder="1" applyAlignment="1"/>
    <xf numFmtId="0" fontId="20" fillId="2" borderId="0" xfId="2" applyFont="1" applyFill="1"/>
    <xf numFmtId="0" fontId="21" fillId="2" borderId="0" xfId="2" applyFont="1" applyFill="1"/>
    <xf numFmtId="0" fontId="12" fillId="2" borderId="0" xfId="2" applyFont="1" applyFill="1"/>
    <xf numFmtId="0" fontId="22" fillId="2" borderId="0" xfId="2" applyFont="1" applyFill="1"/>
    <xf numFmtId="0" fontId="23" fillId="2" borderId="0" xfId="2" applyFont="1" applyFill="1"/>
    <xf numFmtId="0" fontId="5" fillId="2" borderId="0" xfId="2" applyFont="1" applyFill="1" applyAlignment="1"/>
    <xf numFmtId="0" fontId="6" fillId="2" borderId="0" xfId="2" applyFont="1" applyFill="1" applyAlignment="1"/>
    <xf numFmtId="0" fontId="4" fillId="2" borderId="0" xfId="2" applyFont="1" applyFill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0" borderId="2" xfId="2" applyFont="1" applyBorder="1"/>
    <xf numFmtId="3" fontId="13" fillId="0" borderId="2" xfId="2" applyNumberFormat="1" applyFont="1" applyBorder="1"/>
    <xf numFmtId="3" fontId="4" fillId="0" borderId="0" xfId="2" applyNumberFormat="1" applyFont="1"/>
    <xf numFmtId="0" fontId="4" fillId="0" borderId="0" xfId="2" applyFont="1"/>
    <xf numFmtId="0" fontId="4" fillId="0" borderId="4" xfId="2" applyFont="1" applyBorder="1"/>
    <xf numFmtId="0" fontId="11" fillId="0" borderId="4" xfId="2" applyFont="1" applyBorder="1"/>
    <xf numFmtId="3" fontId="2" fillId="0" borderId="4" xfId="2" applyNumberFormat="1" applyFont="1" applyBorder="1"/>
    <xf numFmtId="3" fontId="13" fillId="0" borderId="4" xfId="2" applyNumberFormat="1" applyFont="1" applyBorder="1"/>
    <xf numFmtId="37" fontId="13" fillId="0" borderId="4" xfId="2" applyNumberFormat="1" applyFont="1" applyBorder="1"/>
    <xf numFmtId="0" fontId="11" fillId="0" borderId="17" xfId="2" applyFont="1" applyBorder="1"/>
    <xf numFmtId="1" fontId="11" fillId="0" borderId="17" xfId="1" applyNumberFormat="1" applyFont="1" applyBorder="1"/>
    <xf numFmtId="0" fontId="23" fillId="0" borderId="0" xfId="2" applyFont="1"/>
    <xf numFmtId="165" fontId="23" fillId="0" borderId="0" xfId="1" applyNumberFormat="1" applyFont="1"/>
    <xf numFmtId="0" fontId="16" fillId="0" borderId="0" xfId="2" applyFont="1" applyAlignment="1">
      <alignment vertical="top" wrapText="1"/>
    </xf>
    <xf numFmtId="0" fontId="14" fillId="0" borderId="0" xfId="2" applyFont="1" applyAlignment="1">
      <alignment horizontal="center" vertical="top" wrapText="1"/>
    </xf>
    <xf numFmtId="0" fontId="14" fillId="0" borderId="0" xfId="2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0" borderId="0" xfId="2" applyFont="1"/>
    <xf numFmtId="3" fontId="15" fillId="0" borderId="0" xfId="2" applyNumberFormat="1" applyFont="1"/>
    <xf numFmtId="0" fontId="14" fillId="0" borderId="0" xfId="2" applyFont="1" applyAlignment="1">
      <alignment horizontal="center"/>
    </xf>
    <xf numFmtId="0" fontId="4" fillId="2" borderId="0" xfId="2" applyFont="1" applyFill="1" applyAlignment="1">
      <alignment horizontal="center"/>
    </xf>
    <xf numFmtId="165" fontId="4" fillId="0" borderId="0" xfId="1" applyNumberFormat="1" applyFont="1"/>
    <xf numFmtId="37" fontId="4" fillId="0" borderId="0" xfId="2" applyNumberFormat="1" applyFont="1"/>
    <xf numFmtId="0" fontId="4" fillId="2" borderId="0" xfId="3" applyFont="1" applyFill="1"/>
    <xf numFmtId="0" fontId="4" fillId="2" borderId="0" xfId="2" applyFont="1" applyFill="1"/>
    <xf numFmtId="0" fontId="4" fillId="2" borderId="18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left"/>
    </xf>
    <xf numFmtId="0" fontId="4" fillId="0" borderId="4" xfId="2" applyFont="1" applyBorder="1" applyAlignment="1">
      <alignment horizontal="left"/>
    </xf>
    <xf numFmtId="0" fontId="11" fillId="0" borderId="4" xfId="2" applyFont="1" applyBorder="1" applyAlignment="1">
      <alignment horizontal="left"/>
    </xf>
    <xf numFmtId="0" fontId="11" fillId="0" borderId="17" xfId="2" applyFont="1" applyBorder="1" applyAlignment="1">
      <alignment horizontal="left"/>
    </xf>
    <xf numFmtId="37" fontId="13" fillId="0" borderId="2" xfId="2" applyNumberFormat="1" applyFont="1" applyBorder="1"/>
    <xf numFmtId="37" fontId="4" fillId="0" borderId="4" xfId="2" applyNumberFormat="1" applyFont="1" applyBorder="1"/>
    <xf numFmtId="37" fontId="2" fillId="0" borderId="4" xfId="2" applyNumberFormat="1" applyFont="1" applyBorder="1"/>
    <xf numFmtId="37" fontId="11" fillId="0" borderId="4" xfId="2" applyNumberFormat="1" applyFont="1" applyBorder="1"/>
    <xf numFmtId="37" fontId="24" fillId="0" borderId="4" xfId="2" applyNumberFormat="1" applyFont="1" applyBorder="1"/>
    <xf numFmtId="37" fontId="11" fillId="0" borderId="17" xfId="1" applyNumberFormat="1" applyFont="1" applyBorder="1"/>
    <xf numFmtId="37" fontId="11" fillId="0" borderId="17" xfId="1" applyNumberFormat="1" applyFont="1" applyBorder="1" applyAlignment="1">
      <alignment horizontal="right"/>
    </xf>
    <xf numFmtId="0" fontId="4" fillId="2" borderId="0" xfId="2" applyFont="1" applyFill="1"/>
    <xf numFmtId="0" fontId="14" fillId="0" borderId="0" xfId="2" applyFont="1" applyAlignment="1">
      <alignment horizontal="center" vertical="top" wrapText="1"/>
    </xf>
    <xf numFmtId="0" fontId="4" fillId="2" borderId="0" xfId="2" applyFont="1" applyFill="1" applyAlignment="1">
      <alignment horizontal="center"/>
    </xf>
    <xf numFmtId="0" fontId="4" fillId="2" borderId="18" xfId="2" applyFont="1" applyFill="1" applyBorder="1" applyAlignment="1">
      <alignment horizontal="center" vertical="center" wrapText="1"/>
    </xf>
    <xf numFmtId="37" fontId="4" fillId="3" borderId="0" xfId="2" applyNumberFormat="1" applyFont="1" applyFill="1"/>
    <xf numFmtId="0" fontId="12" fillId="4" borderId="0" xfId="3" applyFont="1" applyFill="1"/>
    <xf numFmtId="0" fontId="4" fillId="2" borderId="0" xfId="3" applyFont="1" applyFill="1"/>
    <xf numFmtId="1" fontId="4" fillId="0" borderId="17" xfId="1" applyNumberFormat="1" applyFont="1" applyBorder="1"/>
    <xf numFmtId="165" fontId="13" fillId="0" borderId="4" xfId="2" applyNumberFormat="1" applyFont="1" applyBorder="1"/>
    <xf numFmtId="0" fontId="14" fillId="2" borderId="0" xfId="3" applyFont="1" applyFill="1" applyAlignment="1">
      <alignment horizontal="center"/>
    </xf>
    <xf numFmtId="0" fontId="14" fillId="0" borderId="0" xfId="2" applyFont="1" applyAlignment="1">
      <alignment horizontal="center" vertical="top" wrapText="1"/>
    </xf>
    <xf numFmtId="0" fontId="3" fillId="2" borderId="0" xfId="2" applyFont="1" applyFill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165" fontId="20" fillId="2" borderId="0" xfId="1" applyNumberFormat="1" applyFont="1" applyFill="1"/>
    <xf numFmtId="165" fontId="12" fillId="2" borderId="0" xfId="1" applyNumberFormat="1" applyFont="1" applyFill="1"/>
    <xf numFmtId="165" fontId="2" fillId="0" borderId="4" xfId="1" applyNumberFormat="1" applyFont="1" applyBorder="1"/>
    <xf numFmtId="165" fontId="13" fillId="0" borderId="4" xfId="1" applyNumberFormat="1" applyFont="1" applyBorder="1"/>
    <xf numFmtId="165" fontId="14" fillId="0" borderId="0" xfId="1" applyNumberFormat="1" applyFont="1" applyAlignment="1">
      <alignment horizontal="center" vertical="top" wrapText="1"/>
    </xf>
    <xf numFmtId="165" fontId="21" fillId="2" borderId="0" xfId="2" applyNumberFormat="1" applyFont="1" applyFill="1"/>
    <xf numFmtId="165" fontId="22" fillId="2" borderId="0" xfId="2" applyNumberFormat="1" applyFont="1" applyFill="1"/>
    <xf numFmtId="165" fontId="23" fillId="2" borderId="0" xfId="2" applyNumberFormat="1" applyFont="1" applyFill="1"/>
    <xf numFmtId="165" fontId="13" fillId="0" borderId="2" xfId="2" applyNumberFormat="1" applyFont="1" applyBorder="1"/>
    <xf numFmtId="165" fontId="13" fillId="0" borderId="12" xfId="2" applyNumberFormat="1" applyFont="1" applyBorder="1"/>
    <xf numFmtId="165" fontId="2" fillId="0" borderId="12" xfId="2" applyNumberFormat="1" applyFont="1" applyBorder="1"/>
    <xf numFmtId="165" fontId="11" fillId="0" borderId="4" xfId="2" applyNumberFormat="1" applyFont="1" applyBorder="1"/>
    <xf numFmtId="165" fontId="2" fillId="0" borderId="4" xfId="2" applyNumberFormat="1" applyFont="1" applyBorder="1"/>
    <xf numFmtId="165" fontId="23" fillId="0" borderId="0" xfId="2" applyNumberFormat="1" applyFont="1"/>
    <xf numFmtId="165" fontId="5" fillId="2" borderId="0" xfId="2" applyNumberFormat="1" applyFont="1" applyFill="1" applyAlignment="1"/>
    <xf numFmtId="165" fontId="4" fillId="2" borderId="0" xfId="2" applyNumberFormat="1" applyFont="1" applyFill="1"/>
    <xf numFmtId="165" fontId="14" fillId="0" borderId="0" xfId="2" applyNumberFormat="1" applyFont="1" applyAlignment="1">
      <alignment horizontal="center" vertical="top" wrapText="1"/>
    </xf>
    <xf numFmtId="165" fontId="4" fillId="0" borderId="0" xfId="2" applyNumberFormat="1" applyFont="1"/>
    <xf numFmtId="165" fontId="4" fillId="2" borderId="0" xfId="2" applyNumberFormat="1" applyFont="1" applyFill="1" applyAlignment="1">
      <alignment horizontal="center"/>
    </xf>
    <xf numFmtId="0" fontId="14" fillId="2" borderId="0" xfId="3" applyFont="1" applyFill="1" applyAlignment="1">
      <alignment horizontal="center" vertical="top" wrapText="1"/>
    </xf>
    <xf numFmtId="0" fontId="4" fillId="2" borderId="3" xfId="3" applyFont="1" applyFill="1" applyBorder="1" applyAlignment="1">
      <alignment horizontal="center"/>
    </xf>
    <xf numFmtId="0" fontId="4" fillId="2" borderId="5" xfId="3" applyFont="1" applyFill="1" applyBorder="1" applyAlignment="1">
      <alignment horizontal="center"/>
    </xf>
    <xf numFmtId="0" fontId="11" fillId="2" borderId="5" xfId="3" applyFont="1" applyFill="1" applyBorder="1" applyAlignment="1">
      <alignment horizontal="center"/>
    </xf>
    <xf numFmtId="0" fontId="11" fillId="2" borderId="7" xfId="3" applyFont="1" applyFill="1" applyBorder="1" applyAlignment="1">
      <alignment horizontal="center"/>
    </xf>
    <xf numFmtId="0" fontId="4" fillId="2" borderId="11" xfId="3" applyFont="1" applyFill="1" applyBorder="1" applyAlignment="1">
      <alignment horizontal="center"/>
    </xf>
    <xf numFmtId="0" fontId="4" fillId="2" borderId="14" xfId="3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/>
    </xf>
    <xf numFmtId="0" fontId="18" fillId="0" borderId="0" xfId="2" applyFont="1" applyAlignment="1">
      <alignment horizontal="center"/>
    </xf>
    <xf numFmtId="165" fontId="13" fillId="0" borderId="12" xfId="1" quotePrefix="1" applyNumberFormat="1" applyFont="1" applyBorder="1" applyAlignment="1">
      <alignment horizontal="center"/>
    </xf>
    <xf numFmtId="165" fontId="6" fillId="2" borderId="0" xfId="1" applyNumberFormat="1" applyFont="1" applyFill="1" applyAlignment="1">
      <alignment horizontal="left"/>
    </xf>
    <xf numFmtId="165" fontId="4" fillId="2" borderId="0" xfId="1" applyNumberFormat="1" applyFont="1" applyFill="1" applyAlignment="1">
      <alignment horizont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/>
    <xf numFmtId="165" fontId="4" fillId="2" borderId="4" xfId="1" applyNumberFormat="1" applyFont="1" applyFill="1" applyBorder="1"/>
    <xf numFmtId="165" fontId="11" fillId="2" borderId="4" xfId="1" applyNumberFormat="1" applyFont="1" applyFill="1" applyBorder="1"/>
    <xf numFmtId="165" fontId="4" fillId="0" borderId="4" xfId="1" applyNumberFormat="1" applyFont="1" applyFill="1" applyBorder="1"/>
    <xf numFmtId="165" fontId="2" fillId="2" borderId="4" xfId="1" applyNumberFormat="1" applyFill="1" applyBorder="1"/>
    <xf numFmtId="165" fontId="4" fillId="2" borderId="12" xfId="1" applyNumberFormat="1" applyFont="1" applyFill="1" applyBorder="1"/>
    <xf numFmtId="165" fontId="10" fillId="2" borderId="4" xfId="1" applyNumberFormat="1" applyFont="1" applyFill="1" applyBorder="1"/>
    <xf numFmtId="165" fontId="4" fillId="2" borderId="6" xfId="1" applyNumberFormat="1" applyFont="1" applyFill="1" applyBorder="1"/>
    <xf numFmtId="165" fontId="2" fillId="2" borderId="12" xfId="1" applyNumberFormat="1" applyFont="1" applyFill="1" applyBorder="1"/>
    <xf numFmtId="165" fontId="15" fillId="2" borderId="0" xfId="1" applyNumberFormat="1" applyFont="1" applyFill="1"/>
    <xf numFmtId="165" fontId="5" fillId="2" borderId="0" xfId="1" applyNumberFormat="1" applyFont="1" applyFill="1" applyAlignment="1">
      <alignment horizontal="left"/>
    </xf>
    <xf numFmtId="165" fontId="9" fillId="2" borderId="2" xfId="1" applyNumberFormat="1" applyFont="1" applyFill="1" applyBorder="1"/>
    <xf numFmtId="0" fontId="13" fillId="4" borderId="8" xfId="3" applyFont="1" applyFill="1" applyBorder="1"/>
    <xf numFmtId="0" fontId="13" fillId="4" borderId="8" xfId="3" applyFont="1" applyFill="1" applyBorder="1" applyAlignment="1">
      <alignment horizontal="center"/>
    </xf>
    <xf numFmtId="0" fontId="13" fillId="4" borderId="9" xfId="3" applyFont="1" applyFill="1" applyBorder="1" applyAlignment="1">
      <alignment horizontal="center"/>
    </xf>
    <xf numFmtId="165" fontId="13" fillId="4" borderId="8" xfId="1" applyNumberFormat="1" applyFont="1" applyFill="1" applyBorder="1"/>
    <xf numFmtId="0" fontId="4" fillId="2" borderId="0" xfId="3" applyFont="1" applyFill="1"/>
    <xf numFmtId="0" fontId="4" fillId="2" borderId="0" xfId="2" applyFont="1" applyFill="1" applyAlignment="1"/>
    <xf numFmtId="165" fontId="13" fillId="0" borderId="2" xfId="1" applyNumberFormat="1" applyFont="1" applyFill="1" applyBorder="1"/>
    <xf numFmtId="165" fontId="13" fillId="0" borderId="12" xfId="1" applyNumberFormat="1" applyFont="1" applyFill="1" applyBorder="1"/>
    <xf numFmtId="165" fontId="2" fillId="0" borderId="12" xfId="1" applyNumberFormat="1" applyFont="1" applyFill="1" applyBorder="1"/>
    <xf numFmtId="165" fontId="11" fillId="0" borderId="4" xfId="1" applyNumberFormat="1" applyFont="1" applyFill="1" applyBorder="1"/>
    <xf numFmtId="165" fontId="2" fillId="0" borderId="4" xfId="1" applyNumberFormat="1" applyFont="1" applyFill="1" applyBorder="1"/>
    <xf numFmtId="165" fontId="13" fillId="0" borderId="4" xfId="1" applyNumberFormat="1" applyFont="1" applyFill="1" applyBorder="1"/>
    <xf numFmtId="165" fontId="11" fillId="0" borderId="4" xfId="1" applyNumberFormat="1" applyFont="1" applyFill="1" applyBorder="1" applyAlignment="1">
      <alignment vertical="top"/>
    </xf>
    <xf numFmtId="165" fontId="25" fillId="0" borderId="4" xfId="1" applyNumberFormat="1" applyFont="1" applyFill="1" applyBorder="1"/>
    <xf numFmtId="165" fontId="11" fillId="0" borderId="15" xfId="1" applyNumberFormat="1" applyFont="1" applyFill="1" applyBorder="1"/>
    <xf numFmtId="0" fontId="28" fillId="2" borderId="0" xfId="2" applyFont="1" applyFill="1" applyAlignment="1"/>
    <xf numFmtId="0" fontId="4" fillId="2" borderId="0" xfId="3" applyFont="1" applyFill="1"/>
    <xf numFmtId="165" fontId="13" fillId="2" borderId="4" xfId="1" applyNumberFormat="1" applyFont="1" applyFill="1" applyBorder="1"/>
    <xf numFmtId="0" fontId="11" fillId="0" borderId="4" xfId="3" applyFont="1" applyFill="1" applyBorder="1"/>
    <xf numFmtId="0" fontId="11" fillId="0" borderId="4" xfId="3" applyFont="1" applyFill="1" applyBorder="1" applyAlignment="1">
      <alignment horizontal="center"/>
    </xf>
    <xf numFmtId="165" fontId="11" fillId="0" borderId="22" xfId="1" applyNumberFormat="1" applyFont="1" applyFill="1" applyBorder="1"/>
    <xf numFmtId="0" fontId="29" fillId="2" borderId="0" xfId="2" applyFont="1" applyFill="1" applyBorder="1" applyAlignment="1"/>
    <xf numFmtId="0" fontId="29" fillId="2" borderId="0" xfId="2" applyFont="1" applyFill="1" applyAlignment="1"/>
    <xf numFmtId="0" fontId="29" fillId="2" borderId="0" xfId="2" applyFont="1" applyFill="1"/>
    <xf numFmtId="0" fontId="30" fillId="2" borderId="0" xfId="2" applyFont="1" applyFill="1" applyAlignment="1">
      <alignment horizontal="center"/>
    </xf>
    <xf numFmtId="0" fontId="29" fillId="2" borderId="0" xfId="2" applyFont="1" applyFill="1" applyAlignment="1">
      <alignment horizontal="center"/>
    </xf>
    <xf numFmtId="0" fontId="30" fillId="2" borderId="0" xfId="2" applyFont="1" applyFill="1" applyAlignment="1"/>
    <xf numFmtId="0" fontId="29" fillId="2" borderId="0" xfId="2" applyFont="1" applyFill="1" applyBorder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29" fillId="2" borderId="20" xfId="2" applyFont="1" applyFill="1" applyBorder="1" applyAlignment="1">
      <alignment horizontal="center" vertical="center" wrapText="1"/>
    </xf>
    <xf numFmtId="0" fontId="29" fillId="2" borderId="8" xfId="2" applyFont="1" applyFill="1" applyBorder="1" applyAlignment="1">
      <alignment horizontal="center" vertical="center" wrapText="1"/>
    </xf>
    <xf numFmtId="0" fontId="29" fillId="2" borderId="0" xfId="2" applyFont="1" applyFill="1" applyBorder="1" applyAlignment="1">
      <alignment horizontal="center" vertical="center" wrapText="1"/>
    </xf>
    <xf numFmtId="0" fontId="29" fillId="0" borderId="23" xfId="2" applyFont="1" applyBorder="1"/>
    <xf numFmtId="0" fontId="29" fillId="0" borderId="23" xfId="2" applyFont="1" applyBorder="1" applyAlignment="1">
      <alignment horizontal="center"/>
    </xf>
    <xf numFmtId="0" fontId="29" fillId="0" borderId="24" xfId="2" applyFont="1" applyBorder="1"/>
    <xf numFmtId="0" fontId="29" fillId="0" borderId="25" xfId="2" applyFont="1" applyBorder="1"/>
    <xf numFmtId="0" fontId="29" fillId="0" borderId="0" xfId="2" applyFont="1" applyBorder="1"/>
    <xf numFmtId="0" fontId="29" fillId="0" borderId="0" xfId="2" applyFont="1"/>
    <xf numFmtId="0" fontId="32" fillId="0" borderId="26" xfId="2" applyFont="1" applyBorder="1"/>
    <xf numFmtId="0" fontId="32" fillId="0" borderId="26" xfId="2" applyFont="1" applyBorder="1" applyAlignment="1">
      <alignment horizontal="center"/>
    </xf>
    <xf numFmtId="0" fontId="32" fillId="0" borderId="27" xfId="2" applyFont="1" applyBorder="1"/>
    <xf numFmtId="165" fontId="32" fillId="2" borderId="28" xfId="2" applyNumberFormat="1" applyFont="1" applyFill="1" applyBorder="1"/>
    <xf numFmtId="37" fontId="32" fillId="0" borderId="28" xfId="2" applyNumberFormat="1" applyFont="1" applyFill="1" applyBorder="1"/>
    <xf numFmtId="165" fontId="32" fillId="2" borderId="0" xfId="2" applyNumberFormat="1" applyFont="1" applyFill="1" applyBorder="1"/>
    <xf numFmtId="165" fontId="32" fillId="0" borderId="28" xfId="2" applyNumberFormat="1" applyFont="1" applyFill="1" applyBorder="1"/>
    <xf numFmtId="166" fontId="32" fillId="0" borderId="28" xfId="1" applyNumberFormat="1" applyFont="1" applyFill="1" applyBorder="1"/>
    <xf numFmtId="166" fontId="32" fillId="0" borderId="28" xfId="2" applyNumberFormat="1" applyFont="1" applyFill="1" applyBorder="1"/>
    <xf numFmtId="166" fontId="29" fillId="0" borderId="0" xfId="1" applyNumberFormat="1" applyFont="1" applyBorder="1"/>
    <xf numFmtId="165" fontId="32" fillId="0" borderId="0" xfId="1" applyNumberFormat="1" applyFont="1" applyBorder="1"/>
    <xf numFmtId="0" fontId="29" fillId="0" borderId="26" xfId="2" applyFont="1" applyBorder="1" applyAlignment="1">
      <alignment horizontal="left"/>
    </xf>
    <xf numFmtId="0" fontId="29" fillId="0" borderId="26" xfId="2" applyFont="1" applyBorder="1" applyAlignment="1">
      <alignment horizontal="center"/>
    </xf>
    <xf numFmtId="0" fontId="29" fillId="0" borderId="27" xfId="2" applyFont="1" applyBorder="1"/>
    <xf numFmtId="165" fontId="29" fillId="2" borderId="28" xfId="2" applyNumberFormat="1" applyFont="1" applyFill="1" applyBorder="1"/>
    <xf numFmtId="165" fontId="29" fillId="2" borderId="0" xfId="2" applyNumberFormat="1" applyFont="1" applyFill="1" applyBorder="1"/>
    <xf numFmtId="0" fontId="29" fillId="0" borderId="26" xfId="2" applyFont="1" applyBorder="1"/>
    <xf numFmtId="165" fontId="32" fillId="0" borderId="28" xfId="1" applyNumberFormat="1" applyFont="1" applyFill="1" applyBorder="1"/>
    <xf numFmtId="165" fontId="32" fillId="2" borderId="0" xfId="1" applyNumberFormat="1" applyFont="1" applyFill="1" applyBorder="1"/>
    <xf numFmtId="165" fontId="29" fillId="2" borderId="0" xfId="1" applyNumberFormat="1" applyFont="1" applyFill="1" applyBorder="1"/>
    <xf numFmtId="0" fontId="29" fillId="2" borderId="28" xfId="2" applyFont="1" applyFill="1" applyBorder="1"/>
    <xf numFmtId="165" fontId="32" fillId="2" borderId="28" xfId="1" applyNumberFormat="1" applyFont="1" applyFill="1" applyBorder="1"/>
    <xf numFmtId="3" fontId="29" fillId="2" borderId="28" xfId="2" applyNumberFormat="1" applyFont="1" applyFill="1" applyBorder="1"/>
    <xf numFmtId="3" fontId="29" fillId="2" borderId="0" xfId="2" applyNumberFormat="1" applyFont="1" applyFill="1" applyBorder="1"/>
    <xf numFmtId="0" fontId="32" fillId="0" borderId="29" xfId="2" applyFont="1" applyBorder="1"/>
    <xf numFmtId="0" fontId="32" fillId="0" borderId="29" xfId="2" applyFont="1" applyBorder="1" applyAlignment="1">
      <alignment horizontal="center"/>
    </xf>
    <xf numFmtId="0" fontId="32" fillId="0" borderId="30" xfId="2" applyFont="1" applyBorder="1"/>
    <xf numFmtId="0" fontId="32" fillId="2" borderId="31" xfId="2" applyFont="1" applyFill="1" applyBorder="1"/>
    <xf numFmtId="0" fontId="32" fillId="2" borderId="0" xfId="2" applyFont="1" applyFill="1" applyBorder="1"/>
    <xf numFmtId="0" fontId="29" fillId="0" borderId="8" xfId="2" applyFont="1" applyBorder="1"/>
    <xf numFmtId="0" fontId="29" fillId="0" borderId="8" xfId="2" applyFont="1" applyBorder="1" applyAlignment="1">
      <alignment horizontal="center"/>
    </xf>
    <xf numFmtId="3" fontId="29" fillId="2" borderId="8" xfId="2" applyNumberFormat="1" applyFont="1" applyFill="1" applyBorder="1"/>
    <xf numFmtId="0" fontId="29" fillId="0" borderId="0" xfId="2" applyFont="1" applyAlignment="1">
      <alignment horizontal="center"/>
    </xf>
    <xf numFmtId="0" fontId="35" fillId="0" borderId="0" xfId="2" applyFont="1" applyBorder="1"/>
    <xf numFmtId="0" fontId="29" fillId="0" borderId="0" xfId="2" applyFont="1" applyBorder="1" applyAlignment="1">
      <alignment horizontal="center" vertical="top" wrapText="1"/>
    </xf>
    <xf numFmtId="0" fontId="32" fillId="0" borderId="0" xfId="2" applyFont="1"/>
    <xf numFmtId="3" fontId="32" fillId="0" borderId="0" xfId="2" applyNumberFormat="1" applyFont="1" applyBorder="1"/>
    <xf numFmtId="0" fontId="29" fillId="0" borderId="0" xfId="2" applyFont="1" applyAlignment="1">
      <alignment horizontal="center" vertical="top" wrapText="1"/>
    </xf>
    <xf numFmtId="165" fontId="29" fillId="0" borderId="0" xfId="1" applyNumberFormat="1" applyFont="1" applyBorder="1"/>
    <xf numFmtId="3" fontId="29" fillId="0" borderId="0" xfId="2" applyNumberFormat="1" applyFont="1" applyBorder="1"/>
    <xf numFmtId="0" fontId="4" fillId="0" borderId="17" xfId="2" applyFont="1" applyFill="1" applyBorder="1"/>
    <xf numFmtId="0" fontId="4" fillId="0" borderId="17" xfId="2" applyFont="1" applyFill="1" applyBorder="1" applyAlignment="1">
      <alignment horizontal="center"/>
    </xf>
    <xf numFmtId="165" fontId="4" fillId="0" borderId="17" xfId="1" applyNumberFormat="1" applyFont="1" applyFill="1" applyBorder="1"/>
    <xf numFmtId="165" fontId="13" fillId="0" borderId="15" xfId="2" applyNumberFormat="1" applyFont="1" applyFill="1" applyBorder="1"/>
    <xf numFmtId="0" fontId="17" fillId="0" borderId="0" xfId="2" applyFont="1" applyAlignment="1">
      <alignment horizontal="center" vertical="top" wrapText="1"/>
    </xf>
    <xf numFmtId="3" fontId="5" fillId="2" borderId="0" xfId="3" applyNumberFormat="1" applyFont="1" applyFill="1" applyAlignment="1">
      <alignment horizontal="left"/>
    </xf>
    <xf numFmtId="3" fontId="6" fillId="2" borderId="0" xfId="3" applyNumberFormat="1" applyFont="1" applyFill="1" applyAlignment="1">
      <alignment horizontal="left"/>
    </xf>
    <xf numFmtId="0" fontId="11" fillId="2" borderId="0" xfId="4" applyFont="1" applyFill="1" applyAlignment="1" applyProtection="1"/>
    <xf numFmtId="0" fontId="4" fillId="2" borderId="0" xfId="2" applyFont="1" applyFill="1"/>
    <xf numFmtId="0" fontId="4" fillId="2" borderId="0" xfId="3" applyFont="1" applyFill="1"/>
    <xf numFmtId="0" fontId="8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horizontal="center"/>
    </xf>
    <xf numFmtId="0" fontId="16" fillId="2" borderId="0" xfId="3" applyFont="1" applyFill="1" applyAlignment="1">
      <alignment horizontal="center" vertical="top" wrapText="1"/>
    </xf>
    <xf numFmtId="0" fontId="14" fillId="2" borderId="0" xfId="3" applyFont="1" applyFill="1" applyAlignment="1">
      <alignment horizontal="center" vertical="top" wrapText="1"/>
    </xf>
    <xf numFmtId="0" fontId="12" fillId="2" borderId="0" xfId="2" applyFont="1" applyFill="1" applyAlignment="1">
      <alignment horizontal="center" vertical="center"/>
    </xf>
    <xf numFmtId="0" fontId="16" fillId="0" borderId="0" xfId="2" applyFont="1" applyAlignment="1">
      <alignment horizontal="center" vertical="top" wrapText="1"/>
    </xf>
    <xf numFmtId="0" fontId="14" fillId="0" borderId="0" xfId="2" applyFont="1" applyAlignment="1">
      <alignment horizontal="center" vertical="top" wrapText="1"/>
    </xf>
    <xf numFmtId="0" fontId="5" fillId="2" borderId="0" xfId="2" applyFont="1" applyFill="1" applyAlignment="1">
      <alignment horizontal="left"/>
    </xf>
    <xf numFmtId="0" fontId="6" fillId="2" borderId="0" xfId="2" applyFont="1" applyFill="1" applyAlignment="1">
      <alignment horizontal="left"/>
    </xf>
    <xf numFmtId="0" fontId="2" fillId="2" borderId="0" xfId="4" applyFont="1" applyFill="1" applyAlignment="1" applyProtection="1"/>
    <xf numFmtId="0" fontId="4" fillId="2" borderId="20" xfId="2" applyFont="1" applyFill="1" applyBorder="1" applyAlignment="1">
      <alignment horizontal="center" vertical="center" wrapText="1"/>
    </xf>
    <xf numFmtId="0" fontId="4" fillId="2" borderId="21" xfId="2" applyFont="1" applyFill="1" applyBorder="1" applyAlignment="1">
      <alignment horizontal="center" vertical="center" wrapText="1"/>
    </xf>
    <xf numFmtId="0" fontId="4" fillId="2" borderId="18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29" fillId="0" borderId="0" xfId="2" applyFont="1" applyBorder="1" applyAlignment="1">
      <alignment horizontal="center"/>
    </xf>
    <xf numFmtId="0" fontId="29" fillId="0" borderId="0" xfId="2" applyFont="1" applyAlignment="1">
      <alignment horizontal="left"/>
    </xf>
    <xf numFmtId="3" fontId="29" fillId="0" borderId="0" xfId="2" applyNumberFormat="1" applyFont="1" applyBorder="1" applyAlignment="1">
      <alignment horizontal="center"/>
    </xf>
    <xf numFmtId="0" fontId="32" fillId="2" borderId="0" xfId="4" applyFont="1" applyFill="1" applyAlignment="1" applyProtection="1"/>
    <xf numFmtId="0" fontId="29" fillId="2" borderId="0" xfId="2" applyFont="1" applyFill="1"/>
    <xf numFmtId="0" fontId="33" fillId="2" borderId="0" xfId="2" applyFont="1" applyFill="1" applyAlignment="1">
      <alignment horizontal="center" vertical="center"/>
    </xf>
    <xf numFmtId="0" fontId="29" fillId="2" borderId="0" xfId="2" applyFont="1" applyFill="1" applyAlignment="1">
      <alignment horizontal="center"/>
    </xf>
    <xf numFmtId="0" fontId="29" fillId="2" borderId="18" xfId="2" applyFont="1" applyFill="1" applyBorder="1" applyAlignment="1">
      <alignment horizontal="center" vertical="center" wrapText="1"/>
    </xf>
    <xf numFmtId="0" fontId="29" fillId="2" borderId="19" xfId="2" applyFont="1" applyFill="1" applyBorder="1" applyAlignment="1">
      <alignment horizontal="center" vertical="center" wrapText="1"/>
    </xf>
    <xf numFmtId="0" fontId="34" fillId="2" borderId="18" xfId="2" applyFont="1" applyFill="1" applyBorder="1" applyAlignment="1">
      <alignment horizontal="center" vertical="center" wrapText="1"/>
    </xf>
    <xf numFmtId="0" fontId="34" fillId="2" borderId="19" xfId="2" applyFont="1" applyFill="1" applyBorder="1" applyAlignment="1">
      <alignment horizontal="center" vertical="center" wrapText="1"/>
    </xf>
    <xf numFmtId="0" fontId="29" fillId="0" borderId="8" xfId="8" applyFont="1" applyFill="1" applyBorder="1" applyAlignment="1">
      <alignment horizontal="center" vertical="center" wrapText="1"/>
    </xf>
  </cellXfs>
  <cellStyles count="9">
    <cellStyle name="Comma" xfId="1" builtinId="3"/>
    <cellStyle name="Comma 2" xfId="5"/>
    <cellStyle name="Comma 3" xfId="7"/>
    <cellStyle name="Hyperlink" xfId="4" builtinId="8"/>
    <cellStyle name="Normal" xfId="0" builtinId="0"/>
    <cellStyle name="Normal 2" xfId="2"/>
    <cellStyle name="Normal 3" xfId="3"/>
    <cellStyle name="Normal 37" xfId="6"/>
    <cellStyle name="Normal_Mau BCTC ap dung tu 2004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4%2034568888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04%2034568888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tel:04%203456888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tel:04%2034568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7"/>
  <sheetViews>
    <sheetView tabSelected="1" zoomScale="107" zoomScaleNormal="107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H15" sqref="H15"/>
    </sheetView>
  </sheetViews>
  <sheetFormatPr defaultRowHeight="12" outlineLevelRow="1"/>
  <cols>
    <col min="1" max="1" width="48.140625" style="3" customWidth="1"/>
    <col min="2" max="2" width="5.28515625" style="6" customWidth="1"/>
    <col min="3" max="3" width="6.42578125" style="6" customWidth="1"/>
    <col min="4" max="4" width="17.140625" style="4" customWidth="1"/>
    <col min="5" max="5" width="16.85546875" style="4" customWidth="1"/>
    <col min="6" max="16384" width="9.140625" style="3"/>
  </cols>
  <sheetData>
    <row r="1" spans="1:6" ht="15">
      <c r="A1" s="1" t="s">
        <v>263</v>
      </c>
      <c r="B1" s="2"/>
      <c r="D1" s="227" t="s">
        <v>1</v>
      </c>
      <c r="E1" s="227"/>
    </row>
    <row r="2" spans="1:6">
      <c r="A2" s="158" t="s">
        <v>281</v>
      </c>
      <c r="B2" s="148"/>
      <c r="D2" s="228" t="s">
        <v>2</v>
      </c>
      <c r="E2" s="228"/>
    </row>
    <row r="3" spans="1:6">
      <c r="A3" s="229" t="s">
        <v>196</v>
      </c>
      <c r="B3" s="230"/>
      <c r="D3" s="228" t="s">
        <v>3</v>
      </c>
      <c r="E3" s="228"/>
    </row>
    <row r="4" spans="1:6" ht="12.75">
      <c r="A4" s="231"/>
      <c r="B4" s="231"/>
      <c r="D4" s="141"/>
    </row>
    <row r="5" spans="1:6">
      <c r="E5" s="128"/>
    </row>
    <row r="6" spans="1:6" ht="20.100000000000001" customHeight="1">
      <c r="A6" s="232" t="s">
        <v>4</v>
      </c>
      <c r="B6" s="232"/>
      <c r="C6" s="232"/>
      <c r="D6" s="232"/>
      <c r="E6" s="232"/>
    </row>
    <row r="7" spans="1:6">
      <c r="A7" s="233" t="s">
        <v>458</v>
      </c>
      <c r="B7" s="233"/>
      <c r="C7" s="233"/>
      <c r="D7" s="233"/>
      <c r="E7" s="233"/>
    </row>
    <row r="8" spans="1:6">
      <c r="E8" s="129" t="s">
        <v>5</v>
      </c>
    </row>
    <row r="9" spans="1:6" ht="36">
      <c r="A9" s="7" t="s">
        <v>6</v>
      </c>
      <c r="B9" s="8" t="s">
        <v>7</v>
      </c>
      <c r="C9" s="8" t="s">
        <v>8</v>
      </c>
      <c r="D9" s="130" t="s">
        <v>9</v>
      </c>
      <c r="E9" s="130" t="s">
        <v>10</v>
      </c>
    </row>
    <row r="10" spans="1:6">
      <c r="A10" s="9" t="s">
        <v>11</v>
      </c>
      <c r="B10" s="10"/>
      <c r="C10" s="10"/>
      <c r="D10" s="131">
        <v>0</v>
      </c>
      <c r="E10" s="131">
        <v>0</v>
      </c>
    </row>
    <row r="11" spans="1:6">
      <c r="A11" s="11" t="s">
        <v>12</v>
      </c>
      <c r="B11" s="12" t="s">
        <v>282</v>
      </c>
      <c r="C11" s="119"/>
      <c r="D11" s="142">
        <v>770612229060</v>
      </c>
      <c r="E11" s="142">
        <v>422932886342</v>
      </c>
    </row>
    <row r="12" spans="1:6">
      <c r="A12" s="13" t="s">
        <v>13</v>
      </c>
      <c r="B12" s="14" t="s">
        <v>283</v>
      </c>
      <c r="C12" s="120" t="s">
        <v>250</v>
      </c>
      <c r="D12" s="132">
        <v>261117259649</v>
      </c>
      <c r="E12" s="132">
        <v>49951166073</v>
      </c>
      <c r="F12" s="147"/>
    </row>
    <row r="13" spans="1:6">
      <c r="A13" s="15" t="s">
        <v>14</v>
      </c>
      <c r="B13" s="16" t="s">
        <v>284</v>
      </c>
      <c r="C13" s="121"/>
      <c r="D13" s="133">
        <v>181117259649</v>
      </c>
      <c r="E13" s="133">
        <v>49951166073</v>
      </c>
      <c r="F13" s="147"/>
    </row>
    <row r="14" spans="1:6">
      <c r="A14" s="15" t="s">
        <v>15</v>
      </c>
      <c r="B14" s="16" t="s">
        <v>285</v>
      </c>
      <c r="C14" s="121"/>
      <c r="D14" s="133">
        <v>80000000000</v>
      </c>
      <c r="E14" s="133">
        <v>0</v>
      </c>
      <c r="F14" s="147"/>
    </row>
    <row r="15" spans="1:6">
      <c r="A15" s="13" t="s">
        <v>16</v>
      </c>
      <c r="B15" s="14" t="s">
        <v>286</v>
      </c>
      <c r="C15" s="120" t="s">
        <v>253</v>
      </c>
      <c r="D15" s="132">
        <v>257233649943</v>
      </c>
      <c r="E15" s="132">
        <v>290846323295</v>
      </c>
      <c r="F15" s="147"/>
    </row>
    <row r="16" spans="1:6">
      <c r="A16" s="15" t="s">
        <v>17</v>
      </c>
      <c r="B16" s="16" t="s">
        <v>287</v>
      </c>
      <c r="C16" s="121"/>
      <c r="D16" s="133">
        <v>269810899180</v>
      </c>
      <c r="E16" s="133">
        <v>298780842916</v>
      </c>
      <c r="F16" s="147"/>
    </row>
    <row r="17" spans="1:6">
      <c r="A17" s="15" t="s">
        <v>18</v>
      </c>
      <c r="B17" s="16" t="s">
        <v>288</v>
      </c>
      <c r="C17" s="121"/>
      <c r="D17" s="133">
        <v>-12577249237</v>
      </c>
      <c r="E17" s="133">
        <v>-7934519621</v>
      </c>
      <c r="F17" s="147"/>
    </row>
    <row r="18" spans="1:6">
      <c r="A18" s="13" t="s">
        <v>19</v>
      </c>
      <c r="B18" s="14" t="s">
        <v>289</v>
      </c>
      <c r="C18" s="120" t="s">
        <v>257</v>
      </c>
      <c r="D18" s="134">
        <v>250643246811</v>
      </c>
      <c r="E18" s="134">
        <v>80584152705</v>
      </c>
      <c r="F18" s="147"/>
    </row>
    <row r="19" spans="1:6">
      <c r="A19" s="15" t="s">
        <v>20</v>
      </c>
      <c r="B19" s="16" t="s">
        <v>290</v>
      </c>
      <c r="C19" s="121"/>
      <c r="D19" s="133">
        <v>64154980737</v>
      </c>
      <c r="E19" s="133">
        <v>88822937784</v>
      </c>
      <c r="F19" s="147"/>
    </row>
    <row r="20" spans="1:6">
      <c r="A20" s="15" t="s">
        <v>21</v>
      </c>
      <c r="B20" s="16" t="s">
        <v>291</v>
      </c>
      <c r="C20" s="121"/>
      <c r="D20" s="133">
        <v>26830192500</v>
      </c>
      <c r="E20" s="133">
        <v>4143651060</v>
      </c>
      <c r="F20" s="147"/>
    </row>
    <row r="21" spans="1:6">
      <c r="A21" s="15" t="s">
        <v>22</v>
      </c>
      <c r="B21" s="16" t="s">
        <v>375</v>
      </c>
      <c r="C21" s="121"/>
      <c r="D21" s="133">
        <v>0</v>
      </c>
      <c r="E21" s="133">
        <v>0</v>
      </c>
      <c r="F21" s="147"/>
    </row>
    <row r="22" spans="1:6">
      <c r="A22" s="15" t="s">
        <v>23</v>
      </c>
      <c r="B22" s="16" t="s">
        <v>292</v>
      </c>
      <c r="C22" s="121"/>
      <c r="D22" s="133">
        <v>170974726979</v>
      </c>
      <c r="E22" s="133">
        <v>0</v>
      </c>
      <c r="F22" s="147"/>
    </row>
    <row r="23" spans="1:6">
      <c r="A23" s="15" t="s">
        <v>24</v>
      </c>
      <c r="B23" s="16" t="s">
        <v>293</v>
      </c>
      <c r="C23" s="121"/>
      <c r="D23" s="133">
        <v>1215593423</v>
      </c>
      <c r="E23" s="133">
        <v>299066489</v>
      </c>
      <c r="F23" s="147"/>
    </row>
    <row r="24" spans="1:6">
      <c r="A24" s="15" t="s">
        <v>25</v>
      </c>
      <c r="B24" s="16" t="s">
        <v>294</v>
      </c>
      <c r="C24" s="121" t="s">
        <v>277</v>
      </c>
      <c r="D24" s="133">
        <v>-12532246828</v>
      </c>
      <c r="E24" s="133">
        <v>-12681502628</v>
      </c>
      <c r="F24" s="147"/>
    </row>
    <row r="25" spans="1:6" ht="12.75" customHeight="1" outlineLevel="1">
      <c r="A25" s="13" t="s">
        <v>26</v>
      </c>
      <c r="B25" s="14" t="s">
        <v>295</v>
      </c>
      <c r="C25" s="120"/>
      <c r="D25" s="160">
        <v>24934500</v>
      </c>
      <c r="E25" s="135">
        <v>0</v>
      </c>
      <c r="F25" s="147"/>
    </row>
    <row r="26" spans="1:6" ht="12" customHeight="1" outlineLevel="1">
      <c r="A26" s="15" t="s">
        <v>27</v>
      </c>
      <c r="B26" s="16" t="s">
        <v>296</v>
      </c>
      <c r="C26" s="121"/>
      <c r="D26" s="133">
        <v>24934500</v>
      </c>
      <c r="E26" s="133">
        <v>0</v>
      </c>
      <c r="F26" s="147"/>
    </row>
    <row r="27" spans="1:6" ht="12" customHeight="1" outlineLevel="1">
      <c r="A27" s="15" t="s">
        <v>28</v>
      </c>
      <c r="B27" s="16" t="s">
        <v>376</v>
      </c>
      <c r="C27" s="121"/>
      <c r="D27" s="133">
        <v>0</v>
      </c>
      <c r="E27" s="133">
        <v>0</v>
      </c>
      <c r="F27" s="147"/>
    </row>
    <row r="28" spans="1:6">
      <c r="A28" s="13" t="s">
        <v>29</v>
      </c>
      <c r="B28" s="14" t="s">
        <v>297</v>
      </c>
      <c r="C28" s="120"/>
      <c r="D28" s="132">
        <v>1593138157</v>
      </c>
      <c r="E28" s="132">
        <v>1551244269</v>
      </c>
      <c r="F28" s="147"/>
    </row>
    <row r="29" spans="1:6">
      <c r="A29" s="15" t="s">
        <v>30</v>
      </c>
      <c r="B29" s="16" t="s">
        <v>298</v>
      </c>
      <c r="C29" s="121"/>
      <c r="D29" s="133">
        <v>197250000</v>
      </c>
      <c r="E29" s="133">
        <v>43729949</v>
      </c>
      <c r="F29" s="147"/>
    </row>
    <row r="30" spans="1:6">
      <c r="A30" s="15" t="s">
        <v>31</v>
      </c>
      <c r="B30" s="16" t="s">
        <v>299</v>
      </c>
      <c r="C30" s="121"/>
      <c r="D30" s="133">
        <v>0</v>
      </c>
      <c r="E30" s="133">
        <v>0</v>
      </c>
      <c r="F30" s="147"/>
    </row>
    <row r="31" spans="1:6">
      <c r="A31" s="15" t="s">
        <v>32</v>
      </c>
      <c r="B31" s="16" t="s">
        <v>300</v>
      </c>
      <c r="C31" s="121"/>
      <c r="D31" s="133">
        <v>44219497</v>
      </c>
      <c r="E31" s="133">
        <v>0</v>
      </c>
      <c r="F31" s="147"/>
    </row>
    <row r="32" spans="1:6">
      <c r="A32" s="15" t="s">
        <v>33</v>
      </c>
      <c r="B32" s="16" t="s">
        <v>301</v>
      </c>
      <c r="C32" s="121"/>
      <c r="D32" s="133">
        <v>0</v>
      </c>
      <c r="E32" s="133">
        <v>0</v>
      </c>
      <c r="F32" s="147"/>
    </row>
    <row r="33" spans="1:6">
      <c r="A33" s="15" t="s">
        <v>34</v>
      </c>
      <c r="B33" s="16" t="s">
        <v>302</v>
      </c>
      <c r="C33" s="121"/>
      <c r="D33" s="133">
        <v>1351668660</v>
      </c>
      <c r="E33" s="133">
        <v>1507514320</v>
      </c>
      <c r="F33" s="147"/>
    </row>
    <row r="34" spans="1:6">
      <c r="A34" s="13" t="s">
        <v>35</v>
      </c>
      <c r="B34" s="14" t="s">
        <v>303</v>
      </c>
      <c r="C34" s="120"/>
      <c r="D34" s="132">
        <v>30917886499</v>
      </c>
      <c r="E34" s="132">
        <v>11782335609</v>
      </c>
      <c r="F34" s="147"/>
    </row>
    <row r="35" spans="1:6" ht="12" customHeight="1" outlineLevel="1">
      <c r="A35" s="13" t="s">
        <v>36</v>
      </c>
      <c r="B35" s="14" t="s">
        <v>377</v>
      </c>
      <c r="C35" s="120"/>
      <c r="D35" s="132">
        <v>0</v>
      </c>
      <c r="E35" s="132">
        <v>0</v>
      </c>
      <c r="F35" s="147"/>
    </row>
    <row r="36" spans="1:6" ht="12" customHeight="1" outlineLevel="1">
      <c r="A36" s="15" t="s">
        <v>37</v>
      </c>
      <c r="B36" s="16" t="s">
        <v>304</v>
      </c>
      <c r="C36" s="121"/>
      <c r="D36" s="133">
        <v>0</v>
      </c>
      <c r="E36" s="133">
        <v>0</v>
      </c>
      <c r="F36" s="147"/>
    </row>
    <row r="37" spans="1:6" ht="12" customHeight="1" outlineLevel="1">
      <c r="A37" s="15" t="s">
        <v>38</v>
      </c>
      <c r="B37" s="16" t="s">
        <v>378</v>
      </c>
      <c r="C37" s="121"/>
      <c r="D37" s="133">
        <v>0</v>
      </c>
      <c r="E37" s="133">
        <v>0</v>
      </c>
      <c r="F37" s="147"/>
    </row>
    <row r="38" spans="1:6" ht="12" customHeight="1" outlineLevel="1">
      <c r="A38" s="15" t="s">
        <v>39</v>
      </c>
      <c r="B38" s="16" t="s">
        <v>305</v>
      </c>
      <c r="C38" s="121"/>
      <c r="D38" s="133">
        <v>0</v>
      </c>
      <c r="E38" s="133">
        <v>0</v>
      </c>
      <c r="F38" s="147"/>
    </row>
    <row r="39" spans="1:6" ht="12" customHeight="1" outlineLevel="1">
      <c r="A39" s="15" t="s">
        <v>40</v>
      </c>
      <c r="B39" s="16" t="s">
        <v>379</v>
      </c>
      <c r="C39" s="121"/>
      <c r="D39" s="133">
        <v>0</v>
      </c>
      <c r="E39" s="133">
        <v>0</v>
      </c>
      <c r="F39" s="147"/>
    </row>
    <row r="40" spans="1:6" ht="12" customHeight="1" outlineLevel="1">
      <c r="A40" s="15" t="s">
        <v>41</v>
      </c>
      <c r="B40" s="16" t="s">
        <v>306</v>
      </c>
      <c r="C40" s="121"/>
      <c r="D40" s="133">
        <v>0</v>
      </c>
      <c r="E40" s="133">
        <v>0</v>
      </c>
      <c r="F40" s="147"/>
    </row>
    <row r="41" spans="1:6">
      <c r="A41" s="13" t="s">
        <v>42</v>
      </c>
      <c r="B41" s="14" t="s">
        <v>307</v>
      </c>
      <c r="C41" s="120"/>
      <c r="D41" s="132">
        <v>9263009598</v>
      </c>
      <c r="E41" s="132">
        <v>7716966145</v>
      </c>
      <c r="F41" s="147"/>
    </row>
    <row r="42" spans="1:6">
      <c r="A42" s="13" t="s">
        <v>43</v>
      </c>
      <c r="B42" s="14" t="s">
        <v>308</v>
      </c>
      <c r="C42" s="120" t="s">
        <v>251</v>
      </c>
      <c r="D42" s="132">
        <v>5808544193</v>
      </c>
      <c r="E42" s="132">
        <v>4152131604</v>
      </c>
      <c r="F42" s="147"/>
    </row>
    <row r="43" spans="1:6">
      <c r="A43" s="15" t="s">
        <v>44</v>
      </c>
      <c r="B43" s="16" t="s">
        <v>309</v>
      </c>
      <c r="C43" s="121"/>
      <c r="D43" s="133">
        <v>18161983855</v>
      </c>
      <c r="E43" s="133">
        <v>15276077555</v>
      </c>
      <c r="F43" s="147"/>
    </row>
    <row r="44" spans="1:6">
      <c r="A44" s="15" t="s">
        <v>45</v>
      </c>
      <c r="B44" s="16" t="s">
        <v>310</v>
      </c>
      <c r="C44" s="121"/>
      <c r="D44" s="133">
        <v>-12353439662</v>
      </c>
      <c r="E44" s="133">
        <v>-11123945951</v>
      </c>
      <c r="F44" s="147"/>
    </row>
    <row r="45" spans="1:6" ht="12.75" customHeight="1" outlineLevel="1">
      <c r="A45" s="13" t="s">
        <v>46</v>
      </c>
      <c r="B45" s="14" t="s">
        <v>311</v>
      </c>
      <c r="C45" s="120"/>
      <c r="D45" s="133">
        <v>0</v>
      </c>
      <c r="E45" s="135">
        <v>0</v>
      </c>
      <c r="F45" s="147"/>
    </row>
    <row r="46" spans="1:6" ht="12.75" customHeight="1" outlineLevel="1">
      <c r="A46" s="15" t="s">
        <v>44</v>
      </c>
      <c r="B46" s="16" t="s">
        <v>312</v>
      </c>
      <c r="C46" s="121"/>
      <c r="D46" s="133">
        <v>0</v>
      </c>
      <c r="E46" s="133">
        <v>0</v>
      </c>
      <c r="F46" s="147"/>
    </row>
    <row r="47" spans="1:6" ht="12.75" customHeight="1" outlineLevel="1">
      <c r="A47" s="15" t="s">
        <v>45</v>
      </c>
      <c r="B47" s="16" t="s">
        <v>313</v>
      </c>
      <c r="C47" s="121"/>
      <c r="D47" s="133">
        <v>0</v>
      </c>
      <c r="E47" s="133">
        <v>0</v>
      </c>
      <c r="F47" s="147"/>
    </row>
    <row r="48" spans="1:6">
      <c r="A48" s="13" t="s">
        <v>47</v>
      </c>
      <c r="B48" s="14" t="s">
        <v>314</v>
      </c>
      <c r="C48" s="120" t="s">
        <v>276</v>
      </c>
      <c r="D48" s="132">
        <v>3454465405</v>
      </c>
      <c r="E48" s="132">
        <v>3564834541</v>
      </c>
      <c r="F48" s="147"/>
    </row>
    <row r="49" spans="1:6">
      <c r="A49" s="15" t="s">
        <v>44</v>
      </c>
      <c r="B49" s="16" t="s">
        <v>315</v>
      </c>
      <c r="C49" s="121"/>
      <c r="D49" s="133">
        <v>7157539252</v>
      </c>
      <c r="E49" s="133">
        <v>7050189252</v>
      </c>
      <c r="F49" s="147"/>
    </row>
    <row r="50" spans="1:6">
      <c r="A50" s="15" t="s">
        <v>45</v>
      </c>
      <c r="B50" s="16" t="s">
        <v>316</v>
      </c>
      <c r="C50" s="121"/>
      <c r="D50" s="133">
        <v>-3703073847</v>
      </c>
      <c r="E50" s="133">
        <v>-3485354711</v>
      </c>
      <c r="F50" s="147"/>
    </row>
    <row r="51" spans="1:6" ht="12" customHeight="1" outlineLevel="1">
      <c r="A51" s="15" t="s">
        <v>48</v>
      </c>
      <c r="B51" s="16" t="s">
        <v>317</v>
      </c>
      <c r="C51" s="121"/>
      <c r="D51" s="133">
        <v>0</v>
      </c>
      <c r="E51" s="133">
        <v>0</v>
      </c>
      <c r="F51" s="147"/>
    </row>
    <row r="52" spans="1:6" ht="12" customHeight="1" outlineLevel="1">
      <c r="A52" s="13" t="s">
        <v>49</v>
      </c>
      <c r="B52" s="14" t="s">
        <v>318</v>
      </c>
      <c r="C52" s="120"/>
      <c r="D52" s="132">
        <v>0</v>
      </c>
      <c r="E52" s="132">
        <v>0</v>
      </c>
      <c r="F52" s="147"/>
    </row>
    <row r="53" spans="1:6" ht="12" customHeight="1" outlineLevel="1">
      <c r="A53" s="15" t="s">
        <v>44</v>
      </c>
      <c r="B53" s="16" t="s">
        <v>319</v>
      </c>
      <c r="C53" s="121"/>
      <c r="D53" s="133">
        <v>0</v>
      </c>
      <c r="E53" s="133">
        <v>0</v>
      </c>
      <c r="F53" s="147"/>
    </row>
    <row r="54" spans="1:6" ht="12" customHeight="1" outlineLevel="1">
      <c r="A54" s="15" t="s">
        <v>45</v>
      </c>
      <c r="B54" s="16" t="s">
        <v>320</v>
      </c>
      <c r="C54" s="121"/>
      <c r="D54" s="133">
        <v>0</v>
      </c>
      <c r="E54" s="133">
        <v>0</v>
      </c>
      <c r="F54" s="147"/>
    </row>
    <row r="55" spans="1:6" ht="12" customHeight="1" outlineLevel="1">
      <c r="A55" s="13" t="s">
        <v>50</v>
      </c>
      <c r="B55" s="14" t="s">
        <v>321</v>
      </c>
      <c r="C55" s="120"/>
      <c r="D55" s="132">
        <v>16010000000</v>
      </c>
      <c r="E55" s="132">
        <v>0</v>
      </c>
      <c r="F55" s="147"/>
    </row>
    <row r="56" spans="1:6" ht="12" customHeight="1" outlineLevel="1">
      <c r="A56" s="15" t="s">
        <v>51</v>
      </c>
      <c r="B56" s="16" t="s">
        <v>322</v>
      </c>
      <c r="C56" s="121"/>
      <c r="D56" s="133">
        <v>15260000000</v>
      </c>
      <c r="E56" s="133">
        <v>0</v>
      </c>
      <c r="F56" s="147"/>
    </row>
    <row r="57" spans="1:6" ht="12" customHeight="1" outlineLevel="1">
      <c r="A57" s="15" t="s">
        <v>52</v>
      </c>
      <c r="B57" s="16" t="s">
        <v>323</v>
      </c>
      <c r="C57" s="121"/>
      <c r="D57" s="133">
        <v>0</v>
      </c>
      <c r="E57" s="133">
        <v>0</v>
      </c>
      <c r="F57" s="147"/>
    </row>
    <row r="58" spans="1:6" ht="12" customHeight="1" outlineLevel="1">
      <c r="A58" s="13" t="s">
        <v>53</v>
      </c>
      <c r="B58" s="14" t="s">
        <v>324</v>
      </c>
      <c r="C58" s="120"/>
      <c r="D58" s="132">
        <v>0</v>
      </c>
      <c r="E58" s="132">
        <v>0</v>
      </c>
      <c r="F58" s="147"/>
    </row>
    <row r="59" spans="1:6" ht="12" customHeight="1" outlineLevel="1">
      <c r="A59" s="15" t="s">
        <v>54</v>
      </c>
      <c r="B59" s="16" t="s">
        <v>325</v>
      </c>
      <c r="C59" s="121"/>
      <c r="D59" s="133">
        <v>0</v>
      </c>
      <c r="E59" s="133">
        <v>0</v>
      </c>
      <c r="F59" s="147"/>
    </row>
    <row r="60" spans="1:6" ht="12" customHeight="1" outlineLevel="1">
      <c r="A60" s="15" t="s">
        <v>55</v>
      </c>
      <c r="B60" s="16" t="s">
        <v>326</v>
      </c>
      <c r="C60" s="121"/>
      <c r="D60" s="133">
        <v>0</v>
      </c>
      <c r="E60" s="133">
        <v>0</v>
      </c>
      <c r="F60" s="147"/>
    </row>
    <row r="61" spans="1:6" ht="12" customHeight="1" outlineLevel="1">
      <c r="A61" s="15" t="s">
        <v>56</v>
      </c>
      <c r="B61" s="16" t="s">
        <v>328</v>
      </c>
      <c r="C61" s="121"/>
      <c r="D61" s="133">
        <v>750000000</v>
      </c>
      <c r="E61" s="133">
        <v>0</v>
      </c>
      <c r="F61" s="147"/>
    </row>
    <row r="62" spans="1:6" ht="12" customHeight="1" outlineLevel="1">
      <c r="A62" s="15" t="s">
        <v>57</v>
      </c>
      <c r="B62" s="16" t="s">
        <v>327</v>
      </c>
      <c r="C62" s="121"/>
      <c r="D62" s="133">
        <v>0</v>
      </c>
      <c r="E62" s="133">
        <v>0</v>
      </c>
      <c r="F62" s="147"/>
    </row>
    <row r="63" spans="1:6">
      <c r="A63" s="13" t="s">
        <v>58</v>
      </c>
      <c r="B63" s="14" t="s">
        <v>329</v>
      </c>
      <c r="C63" s="120"/>
      <c r="D63" s="132">
        <v>5644876901</v>
      </c>
      <c r="E63" s="132">
        <v>4065369464</v>
      </c>
      <c r="F63" s="147"/>
    </row>
    <row r="64" spans="1:6">
      <c r="A64" s="15" t="s">
        <v>59</v>
      </c>
      <c r="B64" s="16" t="s">
        <v>330</v>
      </c>
      <c r="C64" s="121" t="s">
        <v>255</v>
      </c>
      <c r="D64" s="133">
        <v>2026786456</v>
      </c>
      <c r="E64" s="133">
        <v>643711317</v>
      </c>
      <c r="F64" s="147"/>
    </row>
    <row r="65" spans="1:6">
      <c r="A65" s="15" t="s">
        <v>60</v>
      </c>
      <c r="B65" s="16" t="s">
        <v>331</v>
      </c>
      <c r="C65" s="121"/>
      <c r="D65" s="133">
        <v>0</v>
      </c>
      <c r="E65" s="133">
        <v>0</v>
      </c>
      <c r="F65" s="147"/>
    </row>
    <row r="66" spans="1:6">
      <c r="A66" s="15" t="s">
        <v>61</v>
      </c>
      <c r="B66" s="16" t="s">
        <v>332</v>
      </c>
      <c r="C66" s="121" t="s">
        <v>254</v>
      </c>
      <c r="D66" s="133">
        <v>3618090445</v>
      </c>
      <c r="E66" s="133">
        <v>3421658147</v>
      </c>
      <c r="F66" s="147"/>
    </row>
    <row r="67" spans="1:6">
      <c r="A67" s="15" t="s">
        <v>62</v>
      </c>
      <c r="B67" s="16" t="s">
        <v>333</v>
      </c>
      <c r="C67" s="121"/>
      <c r="D67" s="133">
        <v>0</v>
      </c>
      <c r="E67" s="133">
        <v>0</v>
      </c>
      <c r="F67" s="147"/>
    </row>
    <row r="68" spans="1:6">
      <c r="A68" s="17" t="s">
        <v>63</v>
      </c>
      <c r="B68" s="18" t="s">
        <v>380</v>
      </c>
      <c r="C68" s="122"/>
      <c r="D68" s="133">
        <v>0</v>
      </c>
      <c r="E68" s="133">
        <v>0</v>
      </c>
      <c r="F68" s="147"/>
    </row>
    <row r="69" spans="1:6" s="87" customFormat="1" ht="15.75">
      <c r="A69" s="143" t="s">
        <v>64</v>
      </c>
      <c r="B69" s="144" t="s">
        <v>334</v>
      </c>
      <c r="C69" s="145"/>
      <c r="D69" s="146">
        <v>801530115559</v>
      </c>
      <c r="E69" s="146">
        <v>434715221951</v>
      </c>
      <c r="F69" s="147"/>
    </row>
    <row r="70" spans="1:6">
      <c r="A70" s="19" t="s">
        <v>65</v>
      </c>
      <c r="B70" s="20" t="s">
        <v>381</v>
      </c>
      <c r="C70" s="123"/>
      <c r="D70" s="136">
        <v>0</v>
      </c>
      <c r="E70" s="136">
        <v>0</v>
      </c>
      <c r="F70" s="147"/>
    </row>
    <row r="71" spans="1:6" s="21" customFormat="1" ht="12.75">
      <c r="A71" s="13" t="s">
        <v>66</v>
      </c>
      <c r="B71" s="14" t="s">
        <v>335</v>
      </c>
      <c r="C71" s="120"/>
      <c r="D71" s="137">
        <v>91001593591</v>
      </c>
      <c r="E71" s="137">
        <v>45774136649</v>
      </c>
      <c r="F71" s="147"/>
    </row>
    <row r="72" spans="1:6">
      <c r="A72" s="22" t="s">
        <v>67</v>
      </c>
      <c r="B72" s="23" t="s">
        <v>336</v>
      </c>
      <c r="C72" s="124"/>
      <c r="D72" s="132">
        <v>91001593591</v>
      </c>
      <c r="E72" s="132">
        <v>45774136649</v>
      </c>
      <c r="F72" s="147"/>
    </row>
    <row r="73" spans="1:6">
      <c r="A73" s="15" t="s">
        <v>68</v>
      </c>
      <c r="B73" s="16" t="s">
        <v>337</v>
      </c>
      <c r="C73" s="121"/>
      <c r="D73" s="133">
        <v>0</v>
      </c>
      <c r="E73" s="133">
        <v>0</v>
      </c>
      <c r="F73" s="147"/>
    </row>
    <row r="74" spans="1:6">
      <c r="A74" s="15" t="s">
        <v>69</v>
      </c>
      <c r="B74" s="16" t="s">
        <v>338</v>
      </c>
      <c r="C74" s="121"/>
      <c r="D74" s="133">
        <v>11897503337</v>
      </c>
      <c r="E74" s="133">
        <v>575006734</v>
      </c>
      <c r="F74" s="147"/>
    </row>
    <row r="75" spans="1:6">
      <c r="A75" s="15" t="s">
        <v>70</v>
      </c>
      <c r="B75" s="16" t="s">
        <v>339</v>
      </c>
      <c r="C75" s="121"/>
      <c r="D75" s="133">
        <v>2907052827</v>
      </c>
      <c r="E75" s="133">
        <v>3380000000</v>
      </c>
      <c r="F75" s="147"/>
    </row>
    <row r="76" spans="1:6">
      <c r="A76" s="15" t="s">
        <v>244</v>
      </c>
      <c r="B76" s="16" t="s">
        <v>340</v>
      </c>
      <c r="C76" s="121" t="s">
        <v>256</v>
      </c>
      <c r="D76" s="133">
        <v>2116812810</v>
      </c>
      <c r="E76" s="133">
        <v>11733743266</v>
      </c>
      <c r="F76" s="147"/>
    </row>
    <row r="77" spans="1:6">
      <c r="A77" s="15" t="s">
        <v>71</v>
      </c>
      <c r="B77" s="16" t="s">
        <v>341</v>
      </c>
      <c r="C77" s="121"/>
      <c r="D77" s="133">
        <v>545993</v>
      </c>
      <c r="E77" s="133">
        <v>1209860993</v>
      </c>
      <c r="F77" s="147"/>
    </row>
    <row r="78" spans="1:6">
      <c r="A78" s="15" t="s">
        <v>72</v>
      </c>
      <c r="B78" s="16" t="s">
        <v>343</v>
      </c>
      <c r="C78" s="121" t="s">
        <v>252</v>
      </c>
      <c r="D78" s="133">
        <v>163519141</v>
      </c>
      <c r="E78" s="133">
        <v>124537586</v>
      </c>
      <c r="F78" s="147"/>
    </row>
    <row r="79" spans="1:6">
      <c r="A79" s="15" t="s">
        <v>73</v>
      </c>
      <c r="B79" s="16" t="s">
        <v>342</v>
      </c>
      <c r="C79" s="121"/>
      <c r="D79" s="133">
        <v>0</v>
      </c>
      <c r="E79" s="133">
        <v>0</v>
      </c>
      <c r="F79" s="147"/>
    </row>
    <row r="80" spans="1:6">
      <c r="A80" s="15" t="s">
        <v>74</v>
      </c>
      <c r="B80" s="24" t="s">
        <v>344</v>
      </c>
      <c r="C80" s="121" t="s">
        <v>258</v>
      </c>
      <c r="D80" s="133">
        <v>166670565</v>
      </c>
      <c r="E80" s="133">
        <v>481010635</v>
      </c>
      <c r="F80" s="147"/>
    </row>
    <row r="81" spans="1:6">
      <c r="A81" s="15" t="s">
        <v>75</v>
      </c>
      <c r="B81" s="16" t="s">
        <v>345</v>
      </c>
      <c r="C81" s="121" t="s">
        <v>260</v>
      </c>
      <c r="D81" s="133">
        <v>72513158018</v>
      </c>
      <c r="E81" s="133">
        <v>28269281995</v>
      </c>
      <c r="F81" s="147"/>
    </row>
    <row r="82" spans="1:6">
      <c r="A82" s="15" t="s">
        <v>76</v>
      </c>
      <c r="B82" s="16" t="s">
        <v>346</v>
      </c>
      <c r="C82" s="121"/>
      <c r="D82" s="133">
        <v>1236330900</v>
      </c>
      <c r="E82" s="133">
        <v>695440</v>
      </c>
      <c r="F82" s="147"/>
    </row>
    <row r="83" spans="1:6">
      <c r="A83" s="15" t="s">
        <v>77</v>
      </c>
      <c r="B83" s="16" t="s">
        <v>347</v>
      </c>
      <c r="C83" s="121"/>
      <c r="D83" s="133">
        <v>0</v>
      </c>
      <c r="E83" s="133">
        <v>0</v>
      </c>
      <c r="F83" s="147"/>
    </row>
    <row r="84" spans="1:6" ht="12.75" customHeight="1" outlineLevel="1">
      <c r="A84" s="15" t="s">
        <v>78</v>
      </c>
      <c r="B84" s="24" t="s">
        <v>348</v>
      </c>
      <c r="C84" s="121"/>
      <c r="D84" s="133">
        <v>0</v>
      </c>
      <c r="E84" s="133">
        <v>0</v>
      </c>
      <c r="F84" s="147"/>
    </row>
    <row r="85" spans="1:6" ht="12.75" customHeight="1" outlineLevel="1">
      <c r="A85" s="15" t="s">
        <v>79</v>
      </c>
      <c r="B85" s="16" t="s">
        <v>349</v>
      </c>
      <c r="C85" s="121"/>
      <c r="D85" s="133">
        <v>0</v>
      </c>
      <c r="E85" s="133">
        <v>0</v>
      </c>
      <c r="F85" s="147"/>
    </row>
    <row r="86" spans="1:6" ht="12.75" customHeight="1" outlineLevel="1">
      <c r="A86" s="15" t="s">
        <v>80</v>
      </c>
      <c r="B86" s="24" t="s">
        <v>350</v>
      </c>
      <c r="C86" s="121"/>
      <c r="D86" s="133">
        <v>0</v>
      </c>
      <c r="E86" s="133">
        <v>0</v>
      </c>
      <c r="F86" s="147"/>
    </row>
    <row r="87" spans="1:6" ht="12.75" customHeight="1" outlineLevel="1">
      <c r="A87" s="15" t="s">
        <v>81</v>
      </c>
      <c r="B87" s="16" t="s">
        <v>351</v>
      </c>
      <c r="C87" s="121"/>
      <c r="D87" s="133">
        <v>0</v>
      </c>
      <c r="E87" s="133">
        <v>0</v>
      </c>
      <c r="F87" s="147"/>
    </row>
    <row r="88" spans="1:6" ht="12.75" customHeight="1" outlineLevel="1">
      <c r="A88" s="13" t="s">
        <v>82</v>
      </c>
      <c r="B88" s="14" t="s">
        <v>352</v>
      </c>
      <c r="C88" s="120"/>
      <c r="D88" s="133">
        <v>0</v>
      </c>
      <c r="E88" s="133">
        <v>0</v>
      </c>
      <c r="F88" s="147"/>
    </row>
    <row r="89" spans="1:6" ht="12.75" customHeight="1" outlineLevel="1">
      <c r="A89" s="15" t="s">
        <v>83</v>
      </c>
      <c r="B89" s="16" t="s">
        <v>382</v>
      </c>
      <c r="C89" s="121"/>
      <c r="D89" s="133">
        <v>0</v>
      </c>
      <c r="E89" s="133">
        <v>0</v>
      </c>
      <c r="F89" s="147"/>
    </row>
    <row r="90" spans="1:6" ht="12.75" customHeight="1" outlineLevel="1">
      <c r="A90" s="15" t="s">
        <v>84</v>
      </c>
      <c r="B90" s="16" t="s">
        <v>353</v>
      </c>
      <c r="C90" s="121"/>
      <c r="D90" s="133">
        <v>0</v>
      </c>
      <c r="E90" s="132">
        <v>0</v>
      </c>
      <c r="F90" s="147"/>
    </row>
    <row r="91" spans="1:6" ht="12.75" customHeight="1" outlineLevel="1">
      <c r="A91" s="15" t="s">
        <v>85</v>
      </c>
      <c r="B91" s="16" t="s">
        <v>354</v>
      </c>
      <c r="C91" s="121"/>
      <c r="D91" s="133">
        <v>0</v>
      </c>
      <c r="E91" s="133">
        <v>0</v>
      </c>
      <c r="F91" s="147"/>
    </row>
    <row r="92" spans="1:6" ht="12.75" customHeight="1" outlineLevel="1">
      <c r="A92" s="15" t="s">
        <v>86</v>
      </c>
      <c r="B92" s="16" t="s">
        <v>355</v>
      </c>
      <c r="C92" s="121"/>
      <c r="D92" s="133">
        <v>0</v>
      </c>
      <c r="E92" s="133">
        <v>0</v>
      </c>
      <c r="F92" s="147"/>
    </row>
    <row r="93" spans="1:6" ht="12.75" customHeight="1" outlineLevel="1">
      <c r="A93" s="15" t="s">
        <v>87</v>
      </c>
      <c r="B93" s="16" t="s">
        <v>356</v>
      </c>
      <c r="C93" s="121"/>
      <c r="D93" s="133">
        <v>0</v>
      </c>
      <c r="E93" s="133">
        <v>0</v>
      </c>
      <c r="F93" s="147"/>
    </row>
    <row r="94" spans="1:6" ht="13.5" customHeight="1" outlineLevel="1">
      <c r="A94" s="15" t="s">
        <v>88</v>
      </c>
      <c r="B94" s="16" t="s">
        <v>357</v>
      </c>
      <c r="C94" s="121"/>
      <c r="D94" s="133">
        <v>0</v>
      </c>
      <c r="E94" s="133">
        <v>0</v>
      </c>
      <c r="F94" s="147"/>
    </row>
    <row r="95" spans="1:6" ht="12" customHeight="1" outlineLevel="1">
      <c r="A95" s="15" t="s">
        <v>89</v>
      </c>
      <c r="B95" s="16" t="s">
        <v>358</v>
      </c>
      <c r="C95" s="121"/>
      <c r="D95" s="133">
        <v>0</v>
      </c>
      <c r="E95" s="133">
        <v>0</v>
      </c>
      <c r="F95" s="147"/>
    </row>
    <row r="96" spans="1:6" ht="12" customHeight="1" outlineLevel="1">
      <c r="A96" s="15" t="s">
        <v>90</v>
      </c>
      <c r="B96" s="16" t="s">
        <v>383</v>
      </c>
      <c r="C96" s="121"/>
      <c r="D96" s="133">
        <v>0</v>
      </c>
      <c r="E96" s="133">
        <v>0</v>
      </c>
      <c r="F96" s="147"/>
    </row>
    <row r="97" spans="1:6" ht="12" customHeight="1" outlineLevel="1">
      <c r="A97" s="15" t="s">
        <v>91</v>
      </c>
      <c r="B97" s="24" t="s">
        <v>384</v>
      </c>
      <c r="C97" s="121"/>
      <c r="D97" s="133">
        <v>0</v>
      </c>
      <c r="E97" s="133">
        <v>0</v>
      </c>
      <c r="F97" s="147"/>
    </row>
    <row r="98" spans="1:6" ht="12" customHeight="1" outlineLevel="1">
      <c r="A98" s="15" t="s">
        <v>92</v>
      </c>
      <c r="B98" s="24" t="s">
        <v>359</v>
      </c>
      <c r="C98" s="121"/>
      <c r="D98" s="133">
        <v>0</v>
      </c>
      <c r="E98" s="133">
        <v>0</v>
      </c>
      <c r="F98" s="147"/>
    </row>
    <row r="99" spans="1:6" ht="12.75">
      <c r="A99" s="13" t="s">
        <v>93</v>
      </c>
      <c r="B99" s="14" t="s">
        <v>360</v>
      </c>
      <c r="C99" s="120"/>
      <c r="D99" s="137">
        <v>710528521968</v>
      </c>
      <c r="E99" s="137">
        <v>388941085302</v>
      </c>
      <c r="F99" s="147"/>
    </row>
    <row r="100" spans="1:6" ht="12.75">
      <c r="A100" s="13" t="s">
        <v>94</v>
      </c>
      <c r="B100" s="14" t="s">
        <v>361</v>
      </c>
      <c r="C100" s="120" t="s">
        <v>259</v>
      </c>
      <c r="D100" s="135">
        <v>710528521968</v>
      </c>
      <c r="E100" s="135">
        <v>388941085302</v>
      </c>
      <c r="F100" s="147"/>
    </row>
    <row r="101" spans="1:6">
      <c r="A101" s="15" t="s">
        <v>95</v>
      </c>
      <c r="B101" s="16" t="s">
        <v>362</v>
      </c>
      <c r="C101" s="121"/>
      <c r="D101" s="133">
        <v>606930000000</v>
      </c>
      <c r="E101" s="133">
        <v>300000000000</v>
      </c>
      <c r="F101" s="147"/>
    </row>
    <row r="102" spans="1:6">
      <c r="A102" s="15" t="s">
        <v>96</v>
      </c>
      <c r="B102" s="16" t="s">
        <v>363</v>
      </c>
      <c r="C102" s="121"/>
      <c r="D102" s="133">
        <v>0</v>
      </c>
      <c r="E102" s="133">
        <v>0</v>
      </c>
      <c r="F102" s="147"/>
    </row>
    <row r="103" spans="1:6">
      <c r="A103" s="15" t="s">
        <v>97</v>
      </c>
      <c r="B103" s="16" t="s">
        <v>364</v>
      </c>
      <c r="C103" s="121"/>
      <c r="D103" s="133">
        <v>0</v>
      </c>
      <c r="E103" s="133">
        <v>0</v>
      </c>
      <c r="F103" s="147"/>
    </row>
    <row r="104" spans="1:6" ht="12.75" customHeight="1" outlineLevel="1">
      <c r="A104" s="15" t="s">
        <v>98</v>
      </c>
      <c r="B104" s="16" t="s">
        <v>365</v>
      </c>
      <c r="C104" s="121"/>
      <c r="D104" s="133">
        <v>0</v>
      </c>
      <c r="E104" s="133">
        <v>0</v>
      </c>
      <c r="F104" s="147"/>
    </row>
    <row r="105" spans="1:6" ht="12.75" customHeight="1" outlineLevel="1">
      <c r="A105" s="15" t="s">
        <v>99</v>
      </c>
      <c r="B105" s="16" t="s">
        <v>366</v>
      </c>
      <c r="C105" s="121"/>
      <c r="D105" s="133">
        <v>0</v>
      </c>
      <c r="E105" s="133">
        <v>0</v>
      </c>
      <c r="F105" s="147"/>
    </row>
    <row r="106" spans="1:6" ht="12.75" customHeight="1" outlineLevel="1">
      <c r="A106" s="15" t="s">
        <v>100</v>
      </c>
      <c r="B106" s="16" t="s">
        <v>367</v>
      </c>
      <c r="C106" s="121"/>
      <c r="D106" s="133">
        <v>0</v>
      </c>
      <c r="E106" s="133">
        <v>0</v>
      </c>
      <c r="F106" s="147"/>
    </row>
    <row r="107" spans="1:6" ht="12.75" customHeight="1" outlineLevel="1">
      <c r="A107" s="15" t="s">
        <v>101</v>
      </c>
      <c r="B107" s="16" t="s">
        <v>368</v>
      </c>
      <c r="C107" s="121"/>
      <c r="D107" s="133">
        <v>2462261955</v>
      </c>
      <c r="E107" s="133">
        <v>2462261955</v>
      </c>
      <c r="F107" s="147"/>
    </row>
    <row r="108" spans="1:6">
      <c r="A108" s="15" t="s">
        <v>102</v>
      </c>
      <c r="B108" s="16" t="s">
        <v>369</v>
      </c>
      <c r="C108" s="121"/>
      <c r="D108" s="133">
        <v>10394652205</v>
      </c>
      <c r="E108" s="133">
        <v>10394652205</v>
      </c>
      <c r="F108" s="147"/>
    </row>
    <row r="109" spans="1:6">
      <c r="A109" s="15" t="s">
        <v>103</v>
      </c>
      <c r="B109" s="16" t="s">
        <v>370</v>
      </c>
      <c r="C109" s="121"/>
      <c r="D109" s="133">
        <v>0</v>
      </c>
      <c r="E109" s="133">
        <v>0</v>
      </c>
      <c r="F109" s="147"/>
    </row>
    <row r="110" spans="1:6">
      <c r="A110" s="15" t="s">
        <v>104</v>
      </c>
      <c r="B110" s="16" t="s">
        <v>371</v>
      </c>
      <c r="C110" s="121"/>
      <c r="D110" s="133">
        <v>90741607808</v>
      </c>
      <c r="E110" s="133">
        <v>76084171142</v>
      </c>
      <c r="F110" s="147"/>
    </row>
    <row r="111" spans="1:6" ht="12.75" customHeight="1" outlineLevel="1">
      <c r="A111" s="15" t="s">
        <v>105</v>
      </c>
      <c r="B111" s="16" t="s">
        <v>385</v>
      </c>
      <c r="C111" s="121"/>
      <c r="D111" s="133">
        <v>0</v>
      </c>
      <c r="E111" s="135">
        <v>0</v>
      </c>
      <c r="F111" s="147"/>
    </row>
    <row r="112" spans="1:6" outlineLevel="1">
      <c r="A112" s="15" t="s">
        <v>106</v>
      </c>
      <c r="B112" s="16" t="s">
        <v>372</v>
      </c>
      <c r="C112" s="121"/>
      <c r="D112" s="133">
        <v>0</v>
      </c>
      <c r="E112" s="133">
        <v>0</v>
      </c>
      <c r="F112" s="147"/>
    </row>
    <row r="113" spans="1:6" outlineLevel="1">
      <c r="A113" s="25" t="s">
        <v>107</v>
      </c>
      <c r="B113" s="26" t="s">
        <v>373</v>
      </c>
      <c r="C113" s="125"/>
      <c r="D113" s="138">
        <v>0</v>
      </c>
      <c r="E113" s="138">
        <v>0</v>
      </c>
      <c r="F113" s="147"/>
    </row>
    <row r="114" spans="1:6" s="87" customFormat="1" ht="15.75">
      <c r="A114" s="143" t="s">
        <v>108</v>
      </c>
      <c r="B114" s="144" t="s">
        <v>374</v>
      </c>
      <c r="C114" s="144"/>
      <c r="D114" s="146">
        <v>801530115559</v>
      </c>
      <c r="E114" s="146">
        <v>434715221951</v>
      </c>
      <c r="F114" s="147"/>
    </row>
    <row r="115" spans="1:6" ht="12.75">
      <c r="A115" s="22" t="s">
        <v>109</v>
      </c>
      <c r="B115" s="23" t="s">
        <v>381</v>
      </c>
      <c r="C115" s="23"/>
      <c r="D115" s="139"/>
      <c r="E115" s="139"/>
      <c r="F115" s="147"/>
    </row>
    <row r="116" spans="1:6" hidden="1" outlineLevel="1">
      <c r="A116" s="15" t="s">
        <v>110</v>
      </c>
      <c r="B116" s="16" t="s">
        <v>386</v>
      </c>
      <c r="C116" s="16"/>
      <c r="D116" s="133"/>
      <c r="E116" s="133">
        <v>0</v>
      </c>
      <c r="F116" s="147"/>
    </row>
    <row r="117" spans="1:6" hidden="1" outlineLevel="1">
      <c r="A117" s="15" t="s">
        <v>111</v>
      </c>
      <c r="B117" s="16" t="s">
        <v>387</v>
      </c>
      <c r="C117" s="16"/>
      <c r="D117" s="133"/>
      <c r="E117" s="133">
        <v>0</v>
      </c>
      <c r="F117" s="147"/>
    </row>
    <row r="118" spans="1:6" hidden="1" outlineLevel="1">
      <c r="A118" s="15" t="s">
        <v>112</v>
      </c>
      <c r="B118" s="16" t="s">
        <v>388</v>
      </c>
      <c r="C118" s="16"/>
      <c r="D118" s="133"/>
      <c r="E118" s="133">
        <v>0</v>
      </c>
      <c r="F118" s="147"/>
    </row>
    <row r="119" spans="1:6" hidden="1" outlineLevel="1">
      <c r="A119" s="15" t="s">
        <v>113</v>
      </c>
      <c r="B119" s="16" t="s">
        <v>389</v>
      </c>
      <c r="C119" s="16"/>
      <c r="D119" s="133"/>
      <c r="E119" s="133">
        <v>0</v>
      </c>
      <c r="F119" s="147"/>
    </row>
    <row r="120" spans="1:6" hidden="1" outlineLevel="1">
      <c r="A120" s="15" t="s">
        <v>114</v>
      </c>
      <c r="B120" s="16" t="s">
        <v>390</v>
      </c>
      <c r="C120" s="16"/>
      <c r="D120" s="133"/>
      <c r="E120" s="133">
        <v>0</v>
      </c>
      <c r="F120" s="147"/>
    </row>
    <row r="121" spans="1:6" collapsed="1">
      <c r="A121" s="13" t="s">
        <v>115</v>
      </c>
      <c r="B121" s="14" t="s">
        <v>391</v>
      </c>
      <c r="C121" s="14"/>
      <c r="D121" s="134">
        <v>727837830000</v>
      </c>
      <c r="E121" s="134">
        <v>251119500000</v>
      </c>
      <c r="F121" s="147"/>
    </row>
    <row r="122" spans="1:6">
      <c r="A122" s="13" t="s">
        <v>116</v>
      </c>
      <c r="B122" s="14" t="s">
        <v>392</v>
      </c>
      <c r="C122" s="14"/>
      <c r="D122" s="134">
        <v>641125250000</v>
      </c>
      <c r="E122" s="134">
        <v>238308170000</v>
      </c>
      <c r="F122" s="147"/>
    </row>
    <row r="123" spans="1:6">
      <c r="A123" s="15" t="s">
        <v>117</v>
      </c>
      <c r="B123" s="16" t="s">
        <v>393</v>
      </c>
      <c r="C123" s="16"/>
      <c r="D123" s="152">
        <v>129411120000</v>
      </c>
      <c r="E123" s="152">
        <v>102929490000</v>
      </c>
      <c r="F123" s="147"/>
    </row>
    <row r="124" spans="1:6">
      <c r="A124" s="15" t="s">
        <v>118</v>
      </c>
      <c r="B124" s="16" t="s">
        <v>394</v>
      </c>
      <c r="C124" s="16"/>
      <c r="D124" s="155">
        <v>510439820000</v>
      </c>
      <c r="E124" s="155">
        <v>134195370000</v>
      </c>
      <c r="F124" s="147"/>
    </row>
    <row r="125" spans="1:6">
      <c r="A125" s="15" t="s">
        <v>119</v>
      </c>
      <c r="B125" s="16" t="s">
        <v>264</v>
      </c>
      <c r="C125" s="16"/>
      <c r="D125" s="152">
        <v>1274310000</v>
      </c>
      <c r="E125" s="163">
        <v>1183310000</v>
      </c>
      <c r="F125" s="147"/>
    </row>
    <row r="126" spans="1:6">
      <c r="A126" s="15" t="s">
        <v>120</v>
      </c>
      <c r="B126" s="16" t="s">
        <v>265</v>
      </c>
      <c r="C126" s="16"/>
      <c r="D126" s="152"/>
      <c r="E126" s="152"/>
      <c r="F126" s="147"/>
    </row>
    <row r="127" spans="1:6">
      <c r="A127" s="13" t="s">
        <v>121</v>
      </c>
      <c r="B127" s="14" t="s">
        <v>395</v>
      </c>
      <c r="C127" s="14"/>
      <c r="D127" s="134">
        <v>0</v>
      </c>
      <c r="E127" s="134">
        <v>150000</v>
      </c>
      <c r="F127" s="147"/>
    </row>
    <row r="128" spans="1:6">
      <c r="A128" s="15" t="s">
        <v>122</v>
      </c>
      <c r="B128" s="16" t="s">
        <v>396</v>
      </c>
      <c r="C128" s="16"/>
      <c r="D128" s="152">
        <v>0</v>
      </c>
      <c r="E128" s="152">
        <v>0</v>
      </c>
      <c r="F128" s="147"/>
    </row>
    <row r="129" spans="1:6">
      <c r="A129" s="15" t="s">
        <v>123</v>
      </c>
      <c r="B129" s="16" t="s">
        <v>397</v>
      </c>
      <c r="C129" s="16"/>
      <c r="D129" s="152">
        <v>0</v>
      </c>
      <c r="E129" s="156">
        <v>150000</v>
      </c>
      <c r="F129" s="147"/>
    </row>
    <row r="130" spans="1:6">
      <c r="A130" s="15" t="s">
        <v>124</v>
      </c>
      <c r="B130" s="16" t="s">
        <v>398</v>
      </c>
      <c r="C130" s="16"/>
      <c r="D130" s="152">
        <v>0</v>
      </c>
      <c r="E130" s="156">
        <v>0</v>
      </c>
      <c r="F130" s="147"/>
    </row>
    <row r="131" spans="1:6">
      <c r="A131" s="15" t="s">
        <v>125</v>
      </c>
      <c r="B131" s="16" t="s">
        <v>399</v>
      </c>
      <c r="C131" s="16"/>
      <c r="D131" s="152">
        <v>0</v>
      </c>
      <c r="E131" s="152">
        <v>0</v>
      </c>
      <c r="F131" s="147"/>
    </row>
    <row r="132" spans="1:6">
      <c r="A132" s="13" t="s">
        <v>126</v>
      </c>
      <c r="B132" s="14" t="s">
        <v>400</v>
      </c>
      <c r="C132" s="14"/>
      <c r="D132" s="134">
        <v>0</v>
      </c>
      <c r="E132" s="134">
        <v>0</v>
      </c>
      <c r="F132" s="147"/>
    </row>
    <row r="133" spans="1:6" ht="12.75">
      <c r="A133" s="15" t="s">
        <v>127</v>
      </c>
      <c r="B133" s="16" t="s">
        <v>401</v>
      </c>
      <c r="C133" s="16"/>
      <c r="D133" s="153">
        <v>0</v>
      </c>
      <c r="E133" s="152">
        <v>0</v>
      </c>
      <c r="F133" s="147"/>
    </row>
    <row r="134" spans="1:6">
      <c r="A134" s="15" t="s">
        <v>128</v>
      </c>
      <c r="B134" s="16" t="s">
        <v>402</v>
      </c>
      <c r="C134" s="16"/>
      <c r="D134" s="155">
        <v>0</v>
      </c>
      <c r="E134" s="155">
        <v>0</v>
      </c>
      <c r="F134" s="147"/>
    </row>
    <row r="135" spans="1:6" outlineLevel="1">
      <c r="A135" s="15" t="s">
        <v>129</v>
      </c>
      <c r="B135" s="16" t="s">
        <v>266</v>
      </c>
      <c r="C135" s="16"/>
      <c r="D135" s="155">
        <v>0</v>
      </c>
      <c r="E135" s="152">
        <v>0</v>
      </c>
      <c r="F135" s="147"/>
    </row>
    <row r="136" spans="1:6" outlineLevel="1">
      <c r="A136" s="15" t="s">
        <v>130</v>
      </c>
      <c r="B136" s="16" t="s">
        <v>403</v>
      </c>
      <c r="C136" s="16"/>
      <c r="D136" s="152">
        <v>0</v>
      </c>
      <c r="E136" s="152">
        <v>0</v>
      </c>
      <c r="F136" s="147"/>
    </row>
    <row r="137" spans="1:6" outlineLevel="1">
      <c r="A137" s="13" t="s">
        <v>131</v>
      </c>
      <c r="B137" s="14" t="s">
        <v>404</v>
      </c>
      <c r="C137" s="14"/>
      <c r="D137" s="134">
        <v>4950150000</v>
      </c>
      <c r="E137" s="134">
        <v>0</v>
      </c>
      <c r="F137" s="147"/>
    </row>
    <row r="138" spans="1:6" outlineLevel="1">
      <c r="A138" s="15" t="s">
        <v>132</v>
      </c>
      <c r="B138" s="16" t="s">
        <v>405</v>
      </c>
      <c r="C138" s="16"/>
      <c r="D138" s="152">
        <v>0</v>
      </c>
      <c r="E138" s="152">
        <v>0</v>
      </c>
      <c r="F138" s="147"/>
    </row>
    <row r="139" spans="1:6" outlineLevel="1">
      <c r="A139" s="161" t="s">
        <v>133</v>
      </c>
      <c r="B139" s="162" t="s">
        <v>406</v>
      </c>
      <c r="C139" s="162"/>
      <c r="D139" s="152">
        <v>4950150000</v>
      </c>
      <c r="E139" s="152"/>
      <c r="F139" s="159" t="s">
        <v>462</v>
      </c>
    </row>
    <row r="140" spans="1:6" outlineLevel="1">
      <c r="A140" s="15" t="s">
        <v>134</v>
      </c>
      <c r="B140" s="16" t="s">
        <v>267</v>
      </c>
      <c r="C140" s="16"/>
      <c r="D140" s="152">
        <v>0</v>
      </c>
      <c r="E140" s="152">
        <v>0</v>
      </c>
      <c r="F140" s="147"/>
    </row>
    <row r="141" spans="1:6" outlineLevel="1">
      <c r="A141" s="15" t="s">
        <v>135</v>
      </c>
      <c r="B141" s="16" t="s">
        <v>407</v>
      </c>
      <c r="C141" s="16"/>
      <c r="D141" s="152">
        <v>0</v>
      </c>
      <c r="E141" s="152">
        <v>0</v>
      </c>
      <c r="F141" s="147"/>
    </row>
    <row r="142" spans="1:6">
      <c r="A142" s="13" t="s">
        <v>136</v>
      </c>
      <c r="B142" s="14" t="s">
        <v>408</v>
      </c>
      <c r="C142" s="14"/>
      <c r="D142" s="134">
        <v>81761470000</v>
      </c>
      <c r="E142" s="134">
        <v>12811000000</v>
      </c>
      <c r="F142" s="147"/>
    </row>
    <row r="143" spans="1:6">
      <c r="A143" s="15" t="s">
        <v>137</v>
      </c>
      <c r="B143" s="16" t="s">
        <v>409</v>
      </c>
      <c r="C143" s="16"/>
      <c r="D143" s="152">
        <v>70232040000</v>
      </c>
      <c r="E143" s="152">
        <v>0</v>
      </c>
      <c r="F143" s="147"/>
    </row>
    <row r="144" spans="1:6">
      <c r="A144" s="15" t="s">
        <v>138</v>
      </c>
      <c r="B144" s="16" t="s">
        <v>410</v>
      </c>
      <c r="C144" s="16"/>
      <c r="D144" s="155">
        <v>11529430000</v>
      </c>
      <c r="E144" s="155">
        <v>12811000000</v>
      </c>
      <c r="F144" s="147"/>
    </row>
    <row r="145" spans="1:6" outlineLevel="1">
      <c r="A145" s="15" t="s">
        <v>139</v>
      </c>
      <c r="B145" s="16" t="s">
        <v>268</v>
      </c>
      <c r="C145" s="16"/>
      <c r="D145" s="155">
        <v>0</v>
      </c>
      <c r="E145" s="152">
        <v>0</v>
      </c>
      <c r="F145" s="147"/>
    </row>
    <row r="146" spans="1:6" outlineLevel="1">
      <c r="A146" s="15" t="s">
        <v>140</v>
      </c>
      <c r="B146" s="16" t="s">
        <v>269</v>
      </c>
      <c r="C146" s="16"/>
      <c r="D146" s="152">
        <v>0</v>
      </c>
      <c r="E146" s="152">
        <v>0</v>
      </c>
      <c r="F146" s="147"/>
    </row>
    <row r="147" spans="1:6" outlineLevel="1">
      <c r="A147" s="13" t="s">
        <v>141</v>
      </c>
      <c r="B147" s="14" t="s">
        <v>270</v>
      </c>
      <c r="C147" s="14"/>
      <c r="D147" s="134">
        <v>0</v>
      </c>
      <c r="E147" s="134">
        <v>0</v>
      </c>
      <c r="F147" s="147"/>
    </row>
    <row r="148" spans="1:6" outlineLevel="1">
      <c r="A148" s="15" t="s">
        <v>142</v>
      </c>
      <c r="B148" s="16" t="s">
        <v>411</v>
      </c>
      <c r="C148" s="16"/>
      <c r="D148" s="152">
        <v>0</v>
      </c>
      <c r="E148" s="152">
        <v>0</v>
      </c>
      <c r="F148" s="147"/>
    </row>
    <row r="149" spans="1:6" outlineLevel="1">
      <c r="A149" s="15" t="s">
        <v>143</v>
      </c>
      <c r="B149" s="16" t="s">
        <v>412</v>
      </c>
      <c r="C149" s="16"/>
      <c r="D149" s="152">
        <v>0</v>
      </c>
      <c r="E149" s="152">
        <v>0</v>
      </c>
      <c r="F149" s="147"/>
    </row>
    <row r="150" spans="1:6" outlineLevel="1">
      <c r="A150" s="15" t="s">
        <v>144</v>
      </c>
      <c r="B150" s="16" t="s">
        <v>413</v>
      </c>
      <c r="C150" s="16"/>
      <c r="D150" s="152">
        <v>0</v>
      </c>
      <c r="E150" s="152">
        <v>0</v>
      </c>
      <c r="F150" s="147"/>
    </row>
    <row r="151" spans="1:6" outlineLevel="1">
      <c r="A151" s="15" t="s">
        <v>145</v>
      </c>
      <c r="B151" s="16" t="s">
        <v>414</v>
      </c>
      <c r="C151" s="16"/>
      <c r="D151" s="152">
        <v>0</v>
      </c>
      <c r="E151" s="152">
        <v>0</v>
      </c>
      <c r="F151" s="147"/>
    </row>
    <row r="152" spans="1:6">
      <c r="A152" s="13" t="s">
        <v>146</v>
      </c>
      <c r="B152" s="14" t="s">
        <v>415</v>
      </c>
      <c r="C152" s="14"/>
      <c r="D152" s="134">
        <v>960000</v>
      </c>
      <c r="E152" s="134">
        <v>180000</v>
      </c>
      <c r="F152" s="147"/>
    </row>
    <row r="153" spans="1:6">
      <c r="A153" s="15" t="s">
        <v>147</v>
      </c>
      <c r="B153" s="16" t="s">
        <v>416</v>
      </c>
      <c r="C153" s="16"/>
      <c r="D153" s="152">
        <v>70000</v>
      </c>
      <c r="E153" s="152">
        <v>0</v>
      </c>
      <c r="F153" s="147"/>
    </row>
    <row r="154" spans="1:6" s="68" customFormat="1">
      <c r="A154" s="15" t="s">
        <v>148</v>
      </c>
      <c r="B154" s="16" t="s">
        <v>417</v>
      </c>
      <c r="C154" s="16"/>
      <c r="D154" s="152">
        <v>850000</v>
      </c>
      <c r="E154" s="152">
        <v>180000</v>
      </c>
      <c r="F154" s="147"/>
    </row>
    <row r="155" spans="1:6" s="68" customFormat="1">
      <c r="A155" s="15" t="s">
        <v>149</v>
      </c>
      <c r="B155" s="16" t="s">
        <v>271</v>
      </c>
      <c r="C155" s="16"/>
      <c r="D155" s="152">
        <v>40000</v>
      </c>
      <c r="E155" s="152">
        <v>0</v>
      </c>
      <c r="F155" s="147"/>
    </row>
    <row r="156" spans="1:6">
      <c r="A156" s="15" t="s">
        <v>150</v>
      </c>
      <c r="B156" s="16" t="s">
        <v>418</v>
      </c>
      <c r="C156" s="16"/>
      <c r="D156" s="152">
        <v>0</v>
      </c>
      <c r="E156" s="152">
        <v>0</v>
      </c>
      <c r="F156" s="147"/>
    </row>
    <row r="157" spans="1:6" hidden="1" outlineLevel="1">
      <c r="A157" s="13" t="s">
        <v>151</v>
      </c>
      <c r="B157" s="14" t="s">
        <v>419</v>
      </c>
      <c r="C157" s="14"/>
      <c r="D157" s="134">
        <v>0</v>
      </c>
      <c r="E157" s="134">
        <v>0</v>
      </c>
      <c r="F157" s="147"/>
    </row>
    <row r="158" spans="1:6" hidden="1" outlineLevel="1">
      <c r="A158" s="15" t="s">
        <v>152</v>
      </c>
      <c r="B158" s="16" t="s">
        <v>420</v>
      </c>
      <c r="C158" s="16"/>
      <c r="D158" s="152">
        <v>0</v>
      </c>
      <c r="E158" s="152">
        <v>0</v>
      </c>
      <c r="F158" s="147"/>
    </row>
    <row r="159" spans="1:6" hidden="1" outlineLevel="1">
      <c r="A159" s="15" t="s">
        <v>153</v>
      </c>
      <c r="B159" s="16" t="s">
        <v>421</v>
      </c>
      <c r="C159" s="16"/>
      <c r="D159" s="152">
        <v>0</v>
      </c>
      <c r="E159" s="152">
        <v>0</v>
      </c>
      <c r="F159" s="147"/>
    </row>
    <row r="160" spans="1:6" hidden="1" outlineLevel="1">
      <c r="A160" s="15" t="s">
        <v>154</v>
      </c>
      <c r="B160" s="16" t="s">
        <v>422</v>
      </c>
      <c r="C160" s="16"/>
      <c r="D160" s="152">
        <v>0</v>
      </c>
      <c r="E160" s="152">
        <v>0</v>
      </c>
      <c r="F160" s="147"/>
    </row>
    <row r="161" spans="1:6" hidden="1" outlineLevel="1">
      <c r="A161" s="15" t="s">
        <v>155</v>
      </c>
      <c r="B161" s="16" t="s">
        <v>423</v>
      </c>
      <c r="C161" s="16"/>
      <c r="D161" s="152">
        <v>0</v>
      </c>
      <c r="E161" s="152">
        <v>0</v>
      </c>
      <c r="F161" s="147"/>
    </row>
    <row r="162" spans="1:6" hidden="1" outlineLevel="1">
      <c r="A162" s="15" t="s">
        <v>156</v>
      </c>
      <c r="B162" s="16" t="s">
        <v>424</v>
      </c>
      <c r="C162" s="16"/>
      <c r="D162" s="152">
        <v>0</v>
      </c>
      <c r="E162" s="152">
        <v>0</v>
      </c>
      <c r="F162" s="147"/>
    </row>
    <row r="163" spans="1:6" hidden="1" outlineLevel="1">
      <c r="A163" s="13" t="s">
        <v>157</v>
      </c>
      <c r="B163" s="14" t="s">
        <v>272</v>
      </c>
      <c r="C163" s="14"/>
      <c r="D163" s="134">
        <v>0</v>
      </c>
      <c r="E163" s="134">
        <v>0</v>
      </c>
      <c r="F163" s="147"/>
    </row>
    <row r="164" spans="1:6" hidden="1" outlineLevel="1">
      <c r="A164" s="13" t="s">
        <v>158</v>
      </c>
      <c r="B164" s="14" t="s">
        <v>273</v>
      </c>
      <c r="C164" s="14"/>
      <c r="D164" s="134">
        <v>0</v>
      </c>
      <c r="E164" s="134">
        <v>0</v>
      </c>
      <c r="F164" s="147"/>
    </row>
    <row r="165" spans="1:6" hidden="1" outlineLevel="1">
      <c r="A165" s="15" t="s">
        <v>159</v>
      </c>
      <c r="B165" s="16" t="s">
        <v>274</v>
      </c>
      <c r="C165" s="16"/>
      <c r="D165" s="152">
        <v>0</v>
      </c>
      <c r="E165" s="152">
        <v>0</v>
      </c>
      <c r="F165" s="147"/>
    </row>
    <row r="166" spans="1:6" hidden="1" outlineLevel="1">
      <c r="A166" s="15" t="s">
        <v>160</v>
      </c>
      <c r="B166" s="16" t="s">
        <v>425</v>
      </c>
      <c r="C166" s="16"/>
      <c r="D166" s="152">
        <v>0</v>
      </c>
      <c r="E166" s="152">
        <v>0</v>
      </c>
      <c r="F166" s="147"/>
    </row>
    <row r="167" spans="1:6" hidden="1" outlineLevel="1">
      <c r="A167" s="15" t="s">
        <v>161</v>
      </c>
      <c r="B167" s="16" t="s">
        <v>426</v>
      </c>
      <c r="C167" s="16"/>
      <c r="D167" s="152">
        <v>0</v>
      </c>
      <c r="E167" s="152">
        <v>0</v>
      </c>
      <c r="F167" s="147"/>
    </row>
    <row r="168" spans="1:6" hidden="1" outlineLevel="1">
      <c r="A168" s="15" t="s">
        <v>162</v>
      </c>
      <c r="B168" s="16" t="s">
        <v>427</v>
      </c>
      <c r="C168" s="16"/>
      <c r="D168" s="152">
        <v>0</v>
      </c>
      <c r="E168" s="152">
        <v>0</v>
      </c>
      <c r="F168" s="147"/>
    </row>
    <row r="169" spans="1:6" hidden="1" outlineLevel="1">
      <c r="A169" s="13" t="s">
        <v>163</v>
      </c>
      <c r="B169" s="14" t="s">
        <v>428</v>
      </c>
      <c r="C169" s="14"/>
      <c r="D169" s="134">
        <v>0</v>
      </c>
      <c r="E169" s="134">
        <v>0</v>
      </c>
      <c r="F169" s="147"/>
    </row>
    <row r="170" spans="1:6" hidden="1" outlineLevel="1">
      <c r="A170" s="15" t="s">
        <v>164</v>
      </c>
      <c r="B170" s="16" t="s">
        <v>429</v>
      </c>
      <c r="C170" s="16"/>
      <c r="D170" s="152">
        <v>0</v>
      </c>
      <c r="E170" s="152">
        <v>0</v>
      </c>
      <c r="F170" s="147"/>
    </row>
    <row r="171" spans="1:6" hidden="1" outlineLevel="1">
      <c r="A171" s="15" t="s">
        <v>165</v>
      </c>
      <c r="B171" s="16" t="s">
        <v>430</v>
      </c>
      <c r="C171" s="16"/>
      <c r="D171" s="152">
        <v>0</v>
      </c>
      <c r="E171" s="152">
        <v>0</v>
      </c>
      <c r="F171" s="147"/>
    </row>
    <row r="172" spans="1:6" hidden="1" outlineLevel="1">
      <c r="A172" s="15" t="s">
        <v>166</v>
      </c>
      <c r="B172" s="16" t="s">
        <v>431</v>
      </c>
      <c r="C172" s="16"/>
      <c r="D172" s="152">
        <v>0</v>
      </c>
      <c r="E172" s="152">
        <v>0</v>
      </c>
      <c r="F172" s="147"/>
    </row>
    <row r="173" spans="1:6" hidden="1" outlineLevel="1">
      <c r="A173" s="15" t="s">
        <v>167</v>
      </c>
      <c r="B173" s="16" t="s">
        <v>275</v>
      </c>
      <c r="C173" s="16"/>
      <c r="D173" s="152">
        <v>0</v>
      </c>
      <c r="E173" s="152">
        <v>0</v>
      </c>
      <c r="F173" s="147"/>
    </row>
    <row r="174" spans="1:6" hidden="1" outlineLevel="1">
      <c r="A174" s="13" t="s">
        <v>168</v>
      </c>
      <c r="B174" s="14" t="s">
        <v>432</v>
      </c>
      <c r="C174" s="14"/>
      <c r="D174" s="134">
        <v>0</v>
      </c>
      <c r="E174" s="134">
        <v>0</v>
      </c>
      <c r="F174" s="147"/>
    </row>
    <row r="175" spans="1:6" hidden="1" outlineLevel="1">
      <c r="A175" s="15" t="s">
        <v>169</v>
      </c>
      <c r="B175" s="16" t="s">
        <v>433</v>
      </c>
      <c r="C175" s="16"/>
      <c r="D175" s="152">
        <v>0</v>
      </c>
      <c r="E175" s="152">
        <v>0</v>
      </c>
      <c r="F175" s="147"/>
    </row>
    <row r="176" spans="1:6" hidden="1" outlineLevel="1">
      <c r="A176" s="15" t="s">
        <v>170</v>
      </c>
      <c r="B176" s="16" t="s">
        <v>434</v>
      </c>
      <c r="C176" s="16"/>
      <c r="D176" s="152">
        <v>0</v>
      </c>
      <c r="E176" s="152">
        <v>0</v>
      </c>
      <c r="F176" s="147"/>
    </row>
    <row r="177" spans="1:6" hidden="1" outlineLevel="1">
      <c r="A177" s="15" t="s">
        <v>171</v>
      </c>
      <c r="B177" s="16" t="s">
        <v>435</v>
      </c>
      <c r="C177" s="16"/>
      <c r="D177" s="152">
        <v>0</v>
      </c>
      <c r="E177" s="152">
        <v>0</v>
      </c>
      <c r="F177" s="147"/>
    </row>
    <row r="178" spans="1:6" hidden="1" outlineLevel="1">
      <c r="A178" s="15" t="s">
        <v>172</v>
      </c>
      <c r="B178" s="16" t="s">
        <v>436</v>
      </c>
      <c r="C178" s="16"/>
      <c r="D178" s="152">
        <v>0</v>
      </c>
      <c r="E178" s="152">
        <v>0</v>
      </c>
      <c r="F178" s="147"/>
    </row>
    <row r="179" spans="1:6" hidden="1" outlineLevel="1">
      <c r="A179" s="13" t="s">
        <v>173</v>
      </c>
      <c r="B179" s="14" t="s">
        <v>437</v>
      </c>
      <c r="C179" s="14"/>
      <c r="D179" s="134">
        <v>0</v>
      </c>
      <c r="E179" s="134">
        <v>0</v>
      </c>
      <c r="F179" s="147"/>
    </row>
    <row r="180" spans="1:6" hidden="1" outlineLevel="1">
      <c r="A180" s="15" t="s">
        <v>174</v>
      </c>
      <c r="B180" s="16" t="s">
        <v>438</v>
      </c>
      <c r="C180" s="16"/>
      <c r="D180" s="152">
        <v>0</v>
      </c>
      <c r="E180" s="152">
        <v>0</v>
      </c>
      <c r="F180" s="147"/>
    </row>
    <row r="181" spans="1:6" hidden="1" outlineLevel="1">
      <c r="A181" s="15" t="s">
        <v>175</v>
      </c>
      <c r="B181" s="16" t="s">
        <v>439</v>
      </c>
      <c r="C181" s="16"/>
      <c r="D181" s="152">
        <v>0</v>
      </c>
      <c r="E181" s="152">
        <v>0</v>
      </c>
      <c r="F181" s="147"/>
    </row>
    <row r="182" spans="1:6" hidden="1" outlineLevel="1">
      <c r="A182" s="15" t="s">
        <v>176</v>
      </c>
      <c r="B182" s="16" t="s">
        <v>440</v>
      </c>
      <c r="C182" s="16"/>
      <c r="D182" s="152">
        <v>0</v>
      </c>
      <c r="E182" s="152">
        <v>0</v>
      </c>
      <c r="F182" s="147"/>
    </row>
    <row r="183" spans="1:6" hidden="1" outlineLevel="1">
      <c r="A183" s="15" t="s">
        <v>177</v>
      </c>
      <c r="B183" s="16" t="s">
        <v>441</v>
      </c>
      <c r="C183" s="16"/>
      <c r="D183" s="152">
        <v>0</v>
      </c>
      <c r="E183" s="152">
        <v>0</v>
      </c>
      <c r="F183" s="147"/>
    </row>
    <row r="184" spans="1:6" hidden="1" outlineLevel="1">
      <c r="A184" s="13" t="s">
        <v>178</v>
      </c>
      <c r="B184" s="14" t="s">
        <v>442</v>
      </c>
      <c r="C184" s="14"/>
      <c r="D184" s="134">
        <v>0</v>
      </c>
      <c r="E184" s="134">
        <v>0</v>
      </c>
      <c r="F184" s="147"/>
    </row>
    <row r="185" spans="1:6" hidden="1" outlineLevel="1">
      <c r="A185" s="15" t="s">
        <v>179</v>
      </c>
      <c r="B185" s="16" t="s">
        <v>443</v>
      </c>
      <c r="C185" s="16"/>
      <c r="D185" s="152">
        <v>0</v>
      </c>
      <c r="E185" s="152">
        <v>0</v>
      </c>
      <c r="F185" s="147"/>
    </row>
    <row r="186" spans="1:6" hidden="1" outlineLevel="1">
      <c r="A186" s="15" t="s">
        <v>180</v>
      </c>
      <c r="B186" s="16" t="s">
        <v>444</v>
      </c>
      <c r="C186" s="16"/>
      <c r="D186" s="152">
        <v>0</v>
      </c>
      <c r="E186" s="152">
        <v>0</v>
      </c>
      <c r="F186" s="147"/>
    </row>
    <row r="187" spans="1:6" hidden="1" outlineLevel="1">
      <c r="A187" s="15" t="s">
        <v>181</v>
      </c>
      <c r="B187" s="16" t="s">
        <v>445</v>
      </c>
      <c r="C187" s="16"/>
      <c r="D187" s="152">
        <v>0</v>
      </c>
      <c r="E187" s="152">
        <v>0</v>
      </c>
      <c r="F187" s="147"/>
    </row>
    <row r="188" spans="1:6" hidden="1" outlineLevel="1">
      <c r="A188" s="15" t="s">
        <v>182</v>
      </c>
      <c r="B188" s="16" t="s">
        <v>446</v>
      </c>
      <c r="C188" s="16"/>
      <c r="D188" s="152">
        <v>0</v>
      </c>
      <c r="E188" s="152">
        <v>0</v>
      </c>
      <c r="F188" s="147"/>
    </row>
    <row r="189" spans="1:6" hidden="1" outlineLevel="1">
      <c r="A189" s="13" t="s">
        <v>183</v>
      </c>
      <c r="B189" s="14" t="s">
        <v>447</v>
      </c>
      <c r="C189" s="14"/>
      <c r="D189" s="134">
        <v>0</v>
      </c>
      <c r="E189" s="134">
        <v>0</v>
      </c>
      <c r="F189" s="147"/>
    </row>
    <row r="190" spans="1:6" hidden="1" outlineLevel="1">
      <c r="A190" s="15" t="s">
        <v>184</v>
      </c>
      <c r="B190" s="16" t="s">
        <v>448</v>
      </c>
      <c r="C190" s="16"/>
      <c r="D190" s="152">
        <v>0</v>
      </c>
      <c r="E190" s="152">
        <v>0</v>
      </c>
      <c r="F190" s="147"/>
    </row>
    <row r="191" spans="1:6" hidden="1" outlineLevel="1">
      <c r="A191" s="15" t="s">
        <v>185</v>
      </c>
      <c r="B191" s="16" t="s">
        <v>449</v>
      </c>
      <c r="C191" s="16"/>
      <c r="D191" s="152">
        <v>0</v>
      </c>
      <c r="E191" s="152">
        <v>0</v>
      </c>
      <c r="F191" s="147"/>
    </row>
    <row r="192" spans="1:6" hidden="1" outlineLevel="1">
      <c r="A192" s="15" t="s">
        <v>186</v>
      </c>
      <c r="B192" s="16" t="s">
        <v>450</v>
      </c>
      <c r="C192" s="16"/>
      <c r="D192" s="152">
        <v>0</v>
      </c>
      <c r="E192" s="152">
        <v>0</v>
      </c>
      <c r="F192" s="147"/>
    </row>
    <row r="193" spans="1:6" hidden="1" outlineLevel="1">
      <c r="A193" s="15" t="s">
        <v>187</v>
      </c>
      <c r="B193" s="16" t="s">
        <v>451</v>
      </c>
      <c r="C193" s="16"/>
      <c r="D193" s="152">
        <v>0</v>
      </c>
      <c r="E193" s="152">
        <v>0</v>
      </c>
      <c r="F193" s="147"/>
    </row>
    <row r="194" spans="1:6" hidden="1" outlineLevel="1">
      <c r="A194" s="15" t="s">
        <v>188</v>
      </c>
      <c r="B194" s="16" t="s">
        <v>452</v>
      </c>
      <c r="C194" s="16"/>
      <c r="D194" s="152">
        <v>0</v>
      </c>
      <c r="E194" s="152">
        <v>0</v>
      </c>
      <c r="F194" s="147"/>
    </row>
    <row r="195" spans="1:6" hidden="1" outlineLevel="1">
      <c r="A195" s="15" t="s">
        <v>189</v>
      </c>
      <c r="B195" s="16" t="s">
        <v>453</v>
      </c>
      <c r="C195" s="16"/>
      <c r="D195" s="152">
        <v>0</v>
      </c>
      <c r="E195" s="152">
        <v>0</v>
      </c>
      <c r="F195" s="147"/>
    </row>
    <row r="196" spans="1:6" hidden="1" outlineLevel="1">
      <c r="A196" s="15" t="s">
        <v>190</v>
      </c>
      <c r="B196" s="16" t="s">
        <v>454</v>
      </c>
      <c r="C196" s="16"/>
      <c r="D196" s="152">
        <v>0</v>
      </c>
      <c r="E196" s="152">
        <v>0</v>
      </c>
      <c r="F196" s="147"/>
    </row>
    <row r="197" spans="1:6" s="29" customFormat="1" hidden="1" outlineLevel="1">
      <c r="A197" s="27" t="s">
        <v>191</v>
      </c>
      <c r="B197" s="28" t="s">
        <v>455</v>
      </c>
      <c r="C197" s="28"/>
      <c r="D197" s="157">
        <v>0</v>
      </c>
      <c r="E197" s="157">
        <v>0</v>
      </c>
      <c r="F197" s="147"/>
    </row>
    <row r="198" spans="1:6" collapsed="1"/>
    <row r="200" spans="1:6" ht="15.75" customHeight="1">
      <c r="A200" s="30"/>
      <c r="B200" s="31"/>
      <c r="C200" s="31"/>
      <c r="D200" s="234" t="s">
        <v>459</v>
      </c>
      <c r="E200" s="234"/>
    </row>
    <row r="201" spans="1:6" ht="15.75">
      <c r="A201" s="235" t="s">
        <v>192</v>
      </c>
      <c r="B201" s="235"/>
      <c r="C201" s="118"/>
      <c r="D201" s="235" t="s">
        <v>247</v>
      </c>
      <c r="E201" s="235"/>
    </row>
    <row r="202" spans="1:6" ht="12.75">
      <c r="A202" s="32"/>
      <c r="B202" s="31"/>
      <c r="C202" s="31"/>
      <c r="D202" s="140"/>
      <c r="E202" s="140"/>
    </row>
    <row r="203" spans="1:6" ht="12.75">
      <c r="A203" s="32"/>
      <c r="B203" s="31"/>
      <c r="C203" s="31"/>
      <c r="D203" s="140"/>
      <c r="E203" s="140"/>
    </row>
    <row r="204" spans="1:6" ht="12.75">
      <c r="A204" s="32"/>
      <c r="B204" s="31"/>
      <c r="C204" s="31"/>
      <c r="D204" s="140"/>
      <c r="E204" s="140"/>
    </row>
    <row r="205" spans="1:6" ht="12.75">
      <c r="A205" s="32"/>
      <c r="B205" s="31"/>
      <c r="C205" s="31"/>
      <c r="D205" s="140"/>
      <c r="E205" s="140"/>
    </row>
    <row r="206" spans="1:6" ht="12.75">
      <c r="A206" s="32"/>
      <c r="B206" s="31"/>
      <c r="C206" s="31"/>
      <c r="D206" s="140"/>
      <c r="E206" s="140"/>
    </row>
    <row r="207" spans="1:6" s="33" customFormat="1" ht="15.75" customHeight="1">
      <c r="A207" s="91" t="s">
        <v>464</v>
      </c>
      <c r="B207" s="88"/>
      <c r="C207" s="126"/>
      <c r="D207" s="226" t="s">
        <v>193</v>
      </c>
      <c r="E207" s="226"/>
    </row>
  </sheetData>
  <mergeCells count="11">
    <mergeCell ref="D207:E207"/>
    <mergeCell ref="D1:E1"/>
    <mergeCell ref="D2:E2"/>
    <mergeCell ref="A3:B3"/>
    <mergeCell ref="D3:E3"/>
    <mergeCell ref="A4:B4"/>
    <mergeCell ref="A6:E6"/>
    <mergeCell ref="A7:E7"/>
    <mergeCell ref="D200:E200"/>
    <mergeCell ref="A201:B201"/>
    <mergeCell ref="D201:E201"/>
  </mergeCells>
  <hyperlinks>
    <hyperlink ref="A3" r:id="rId1" display="Tel:04 34568888  "/>
  </hyperlinks>
  <pageMargins left="0.32" right="0" top="0.35433070866141736" bottom="0.11811023622047245" header="0.19685039370078741" footer="0.23622047244094491"/>
  <pageSetup paperSize="9" scale="105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2"/>
  <sheetViews>
    <sheetView zoomScale="106" zoomScaleNormal="106" workbookViewId="0">
      <selection activeCell="E23" sqref="E23"/>
    </sheetView>
  </sheetViews>
  <sheetFormatPr defaultRowHeight="12" outlineLevelCol="1"/>
  <cols>
    <col min="1" max="1" width="40.5703125" style="48" customWidth="1"/>
    <col min="2" max="2" width="6" style="97" customWidth="1"/>
    <col min="3" max="3" width="6.42578125" style="97" customWidth="1"/>
    <col min="4" max="4" width="20.7109375" style="66" customWidth="1" outlineLevel="1"/>
    <col min="5" max="5" width="20.7109375" style="112" customWidth="1" outlineLevel="1"/>
    <col min="6" max="7" width="20.7109375" style="116" customWidth="1" outlineLevel="1"/>
    <col min="8" max="8" width="20.7109375" style="48" hidden="1" customWidth="1"/>
    <col min="9" max="9" width="14.5703125" style="48" hidden="1" customWidth="1"/>
    <col min="10" max="10" width="12.28515625" style="48" hidden="1" customWidth="1"/>
    <col min="11" max="11" width="9.140625" style="48" hidden="1" customWidth="1"/>
    <col min="12" max="12" width="20.7109375" style="48" hidden="1" customWidth="1" outlineLevel="1"/>
    <col min="13" max="13" width="9.140625" style="48" hidden="1" customWidth="1"/>
    <col min="14" max="14" width="20.7109375" style="48" hidden="1" customWidth="1" outlineLevel="1"/>
    <col min="15" max="15" width="13.42578125" style="48" hidden="1" customWidth="1"/>
    <col min="16" max="16" width="14.85546875" style="48" hidden="1" customWidth="1"/>
    <col min="17" max="17" width="15" style="48" hidden="1" customWidth="1"/>
    <col min="18" max="18" width="20.7109375" style="48" hidden="1" customWidth="1" outlineLevel="1"/>
    <col min="19" max="19" width="13.42578125" style="48" hidden="1" customWidth="1"/>
    <col min="20" max="20" width="15.7109375" style="48" hidden="1" customWidth="1"/>
    <col min="21" max="16384" width="9.140625" style="48"/>
  </cols>
  <sheetData>
    <row r="1" spans="1:19" s="5" customFormat="1" ht="20.25" customHeight="1">
      <c r="A1" s="1" t="s">
        <v>261</v>
      </c>
      <c r="B1" s="93"/>
      <c r="C1" s="84"/>
      <c r="D1" s="99"/>
      <c r="E1" s="104"/>
      <c r="F1" s="239" t="s">
        <v>194</v>
      </c>
      <c r="G1" s="239"/>
      <c r="L1" s="34" t="s">
        <v>240</v>
      </c>
      <c r="N1" s="34" t="s">
        <v>241</v>
      </c>
      <c r="O1" s="34" t="s">
        <v>242</v>
      </c>
      <c r="R1" s="34"/>
    </row>
    <row r="2" spans="1:19" s="5" customFormat="1" ht="15.75" customHeight="1">
      <c r="A2" s="148" t="s">
        <v>456</v>
      </c>
      <c r="B2" s="148"/>
      <c r="C2" s="84"/>
      <c r="D2" s="100"/>
      <c r="E2" s="105"/>
      <c r="F2" s="240" t="s">
        <v>195</v>
      </c>
      <c r="G2" s="240"/>
      <c r="N2" s="34"/>
      <c r="R2" s="34"/>
    </row>
    <row r="3" spans="1:19" s="5" customFormat="1" ht="12.75">
      <c r="A3" s="241" t="s">
        <v>196</v>
      </c>
      <c r="B3" s="230"/>
      <c r="C3" s="84"/>
      <c r="D3" s="4"/>
      <c r="E3" s="106"/>
      <c r="F3" s="240" t="s">
        <v>197</v>
      </c>
      <c r="G3" s="240"/>
      <c r="N3" s="34"/>
      <c r="R3" s="34"/>
    </row>
    <row r="4" spans="1:19" s="5" customFormat="1" ht="12.75">
      <c r="A4" s="230"/>
      <c r="B4" s="230"/>
      <c r="C4" s="84"/>
      <c r="D4" s="4"/>
      <c r="E4" s="106"/>
      <c r="F4" s="113"/>
      <c r="G4" s="114"/>
      <c r="L4" s="34"/>
      <c r="N4" s="34"/>
      <c r="R4" s="34"/>
    </row>
    <row r="5" spans="1:19" s="5" customFormat="1" ht="20.100000000000001" customHeight="1">
      <c r="A5" s="236" t="s">
        <v>460</v>
      </c>
      <c r="B5" s="236"/>
      <c r="C5" s="236"/>
      <c r="D5" s="236"/>
      <c r="E5" s="236"/>
      <c r="F5" s="236"/>
      <c r="G5" s="236"/>
      <c r="N5" s="34"/>
      <c r="R5" s="34"/>
    </row>
    <row r="6" spans="1:19" s="5" customFormat="1" ht="6" customHeight="1">
      <c r="B6" s="84"/>
      <c r="C6" s="84"/>
      <c r="D6" s="4"/>
      <c r="E6" s="106"/>
      <c r="F6" s="114"/>
      <c r="G6" s="114"/>
      <c r="L6" s="34"/>
      <c r="N6" s="34"/>
      <c r="R6" s="34"/>
    </row>
    <row r="7" spans="1:19" s="5" customFormat="1">
      <c r="B7" s="84"/>
      <c r="C7" s="84"/>
      <c r="D7" s="4"/>
      <c r="E7" s="106"/>
      <c r="F7" s="114"/>
      <c r="G7" s="117" t="s">
        <v>5</v>
      </c>
      <c r="H7" s="43"/>
      <c r="L7" s="65"/>
      <c r="N7" s="65"/>
      <c r="R7" s="65"/>
    </row>
    <row r="8" spans="1:19" s="5" customFormat="1" ht="20.25" customHeight="1">
      <c r="A8" s="244" t="s">
        <v>6</v>
      </c>
      <c r="B8" s="244" t="s">
        <v>7</v>
      </c>
      <c r="C8" s="244" t="s">
        <v>8</v>
      </c>
      <c r="D8" s="242" t="s">
        <v>461</v>
      </c>
      <c r="E8" s="243"/>
      <c r="F8" s="242" t="s">
        <v>246</v>
      </c>
      <c r="G8" s="243"/>
      <c r="H8" s="44"/>
      <c r="L8" s="44"/>
      <c r="N8" s="44"/>
      <c r="R8" s="44"/>
    </row>
    <row r="9" spans="1:19" s="69" customFormat="1" ht="19.5" customHeight="1">
      <c r="A9" s="245"/>
      <c r="B9" s="245"/>
      <c r="C9" s="245"/>
      <c r="D9" s="127" t="s">
        <v>457</v>
      </c>
      <c r="E9" s="127" t="s">
        <v>278</v>
      </c>
      <c r="F9" s="127" t="s">
        <v>457</v>
      </c>
      <c r="G9" s="127" t="s">
        <v>278</v>
      </c>
      <c r="H9" s="70"/>
      <c r="L9" s="70"/>
      <c r="N9" s="70"/>
      <c r="R9" s="70"/>
    </row>
    <row r="10" spans="1:19" ht="12.75">
      <c r="A10" s="45" t="s">
        <v>198</v>
      </c>
      <c r="B10" s="94">
        <v>1</v>
      </c>
      <c r="C10" s="94"/>
      <c r="D10" s="149">
        <v>40460244145</v>
      </c>
      <c r="E10" s="107">
        <v>22971145564</v>
      </c>
      <c r="F10" s="107">
        <v>53882380337</v>
      </c>
      <c r="G10" s="107">
        <v>34998929548</v>
      </c>
      <c r="H10" s="46">
        <v>31373000184</v>
      </c>
      <c r="I10" s="47">
        <f>E10+H10</f>
        <v>54344145748</v>
      </c>
      <c r="J10" s="47">
        <f>I10-G10</f>
        <v>19345216200</v>
      </c>
      <c r="L10" s="46">
        <f>SUM(L12:L20)</f>
        <v>18483213150</v>
      </c>
      <c r="N10" s="46">
        <v>12236777623</v>
      </c>
      <c r="O10" s="47">
        <f>L10+N10</f>
        <v>30719990773</v>
      </c>
      <c r="P10" s="47">
        <f>F10-O10</f>
        <v>23162389564</v>
      </c>
      <c r="Q10" s="47">
        <f>P10-D10</f>
        <v>-17297854581</v>
      </c>
      <c r="R10" s="46">
        <f>O10+D10</f>
        <v>71180234918</v>
      </c>
      <c r="S10" s="47">
        <f>R10-F10</f>
        <v>17297854581</v>
      </c>
    </row>
    <row r="11" spans="1:19" ht="12.75">
      <c r="A11" s="49" t="s">
        <v>199</v>
      </c>
      <c r="B11" s="95"/>
      <c r="C11" s="95"/>
      <c r="D11" s="150"/>
      <c r="E11" s="108"/>
      <c r="F11" s="108"/>
      <c r="G11" s="108"/>
      <c r="H11" s="49"/>
      <c r="I11" s="47">
        <f t="shared" ref="I11:I33" si="0">E13+H11</f>
        <v>20154303157</v>
      </c>
      <c r="J11" s="47">
        <f t="shared" ref="J11:J33" si="1">I11-G13</f>
        <v>-7342536286</v>
      </c>
      <c r="L11" s="49"/>
      <c r="N11" s="49"/>
      <c r="O11" s="47">
        <f t="shared" ref="O11:O36" si="2">L11+N11</f>
        <v>0</v>
      </c>
      <c r="P11" s="47">
        <f t="shared" ref="P11:P33" si="3">F13-O11</f>
        <v>45995661875</v>
      </c>
      <c r="Q11" s="47">
        <f t="shared" ref="Q11:Q32" si="4">P11-D14</f>
        <v>45995661875</v>
      </c>
      <c r="R11" s="46">
        <f t="shared" ref="R11:R32" si="5">O11+D14</f>
        <v>0</v>
      </c>
      <c r="S11" s="47">
        <f t="shared" ref="S11:S33" si="6">R11-F13</f>
        <v>-45995661875</v>
      </c>
    </row>
    <row r="12" spans="1:19" ht="12.75">
      <c r="A12" s="50" t="s">
        <v>200</v>
      </c>
      <c r="B12" s="96" t="s">
        <v>201</v>
      </c>
      <c r="C12" s="96"/>
      <c r="D12" s="151">
        <v>1210892043</v>
      </c>
      <c r="E12" s="109">
        <v>448910335</v>
      </c>
      <c r="F12" s="109">
        <v>1463647900</v>
      </c>
      <c r="G12" s="109">
        <v>1010890959</v>
      </c>
      <c r="H12" s="51">
        <v>9773629380</v>
      </c>
      <c r="I12" s="47">
        <f t="shared" si="0"/>
        <v>9773629380</v>
      </c>
      <c r="J12" s="47">
        <f t="shared" si="1"/>
        <v>9773629380</v>
      </c>
      <c r="L12" s="51">
        <v>675013910</v>
      </c>
      <c r="N12" s="51">
        <v>530101390</v>
      </c>
      <c r="O12" s="47">
        <f t="shared" si="2"/>
        <v>1205115300</v>
      </c>
      <c r="P12" s="47">
        <f t="shared" si="3"/>
        <v>-1205115300</v>
      </c>
      <c r="Q12" s="47">
        <f t="shared" si="4"/>
        <v>-1205115300</v>
      </c>
      <c r="R12" s="46">
        <f t="shared" si="5"/>
        <v>1205115300</v>
      </c>
      <c r="S12" s="47">
        <f t="shared" si="6"/>
        <v>1205115300</v>
      </c>
    </row>
    <row r="13" spans="1:19" ht="12.75">
      <c r="A13" s="50" t="s">
        <v>202</v>
      </c>
      <c r="B13" s="96" t="s">
        <v>203</v>
      </c>
      <c r="C13" s="96"/>
      <c r="D13" s="151">
        <v>34111403005</v>
      </c>
      <c r="E13" s="109">
        <v>20154303157</v>
      </c>
      <c r="F13" s="109">
        <v>45995661875</v>
      </c>
      <c r="G13" s="109">
        <v>27496839443</v>
      </c>
      <c r="H13" s="51">
        <v>5152181949</v>
      </c>
      <c r="I13" s="47">
        <f t="shared" si="0"/>
        <v>5152181949</v>
      </c>
      <c r="J13" s="47">
        <f t="shared" si="1"/>
        <v>5152181949</v>
      </c>
      <c r="L13" s="51">
        <v>3309226380</v>
      </c>
      <c r="N13" s="51">
        <v>2379753390</v>
      </c>
      <c r="O13" s="47">
        <f t="shared" si="2"/>
        <v>5688979770</v>
      </c>
      <c r="P13" s="47">
        <f t="shared" si="3"/>
        <v>-5688979770</v>
      </c>
      <c r="Q13" s="47">
        <f t="shared" si="4"/>
        <v>-6075114970</v>
      </c>
      <c r="R13" s="46">
        <f t="shared" si="5"/>
        <v>6075114970</v>
      </c>
      <c r="S13" s="47">
        <f t="shared" si="6"/>
        <v>6075114970</v>
      </c>
    </row>
    <row r="14" spans="1:19" ht="12.75">
      <c r="A14" s="50" t="s">
        <v>204</v>
      </c>
      <c r="B14" s="96" t="s">
        <v>205</v>
      </c>
      <c r="C14" s="96"/>
      <c r="D14" s="152">
        <v>0</v>
      </c>
      <c r="E14" s="110">
        <v>0</v>
      </c>
      <c r="F14" s="110">
        <v>0</v>
      </c>
      <c r="G14" s="110">
        <v>0</v>
      </c>
      <c r="H14" s="51"/>
      <c r="I14" s="47">
        <f t="shared" si="0"/>
        <v>0</v>
      </c>
      <c r="J14" s="47">
        <f t="shared" si="1"/>
        <v>0</v>
      </c>
      <c r="L14" s="51"/>
      <c r="N14" s="51">
        <v>0</v>
      </c>
      <c r="O14" s="47">
        <f t="shared" si="2"/>
        <v>0</v>
      </c>
      <c r="P14" s="47">
        <f t="shared" si="3"/>
        <v>536135200</v>
      </c>
      <c r="Q14" s="47">
        <f t="shared" si="4"/>
        <v>490806004</v>
      </c>
      <c r="R14" s="46">
        <f t="shared" si="5"/>
        <v>45329196</v>
      </c>
      <c r="S14" s="47">
        <f t="shared" si="6"/>
        <v>-490806004</v>
      </c>
    </row>
    <row r="15" spans="1:19" ht="12.75">
      <c r="A15" s="50" t="s">
        <v>206</v>
      </c>
      <c r="B15" s="96" t="s">
        <v>207</v>
      </c>
      <c r="C15" s="96"/>
      <c r="D15" s="153">
        <v>0</v>
      </c>
      <c r="E15" s="111">
        <v>0</v>
      </c>
      <c r="F15" s="111">
        <v>0</v>
      </c>
      <c r="G15" s="111">
        <v>0</v>
      </c>
      <c r="H15" s="51"/>
      <c r="I15" s="47">
        <f t="shared" si="0"/>
        <v>29017266</v>
      </c>
      <c r="J15" s="47">
        <f t="shared" si="1"/>
        <v>-80183072</v>
      </c>
      <c r="L15" s="51"/>
      <c r="N15" s="51">
        <v>0</v>
      </c>
      <c r="O15" s="47">
        <f t="shared" si="2"/>
        <v>0</v>
      </c>
      <c r="P15" s="47">
        <f t="shared" si="3"/>
        <v>64263501</v>
      </c>
      <c r="Q15" s="47">
        <f t="shared" si="4"/>
        <v>64263501</v>
      </c>
      <c r="R15" s="46">
        <f t="shared" si="5"/>
        <v>0</v>
      </c>
      <c r="S15" s="47">
        <f t="shared" si="6"/>
        <v>-64263501</v>
      </c>
    </row>
    <row r="16" spans="1:19" ht="12.75">
      <c r="A16" s="50" t="s">
        <v>208</v>
      </c>
      <c r="B16" s="96" t="s">
        <v>209</v>
      </c>
      <c r="C16" s="96"/>
      <c r="D16" s="153">
        <v>386135200</v>
      </c>
      <c r="E16" s="111">
        <v>0</v>
      </c>
      <c r="F16" s="111">
        <v>536135200</v>
      </c>
      <c r="G16" s="111">
        <v>0</v>
      </c>
      <c r="H16" s="51">
        <v>69218182</v>
      </c>
      <c r="I16" s="47">
        <f t="shared" si="0"/>
        <v>69218182</v>
      </c>
      <c r="J16" s="47">
        <f t="shared" si="1"/>
        <v>69218182</v>
      </c>
      <c r="L16" s="51">
        <v>45454545</v>
      </c>
      <c r="N16" s="51">
        <v>106000000</v>
      </c>
      <c r="O16" s="47">
        <f t="shared" si="2"/>
        <v>151454545</v>
      </c>
      <c r="P16" s="47">
        <f t="shared" si="3"/>
        <v>-151454545</v>
      </c>
      <c r="Q16" s="47">
        <f t="shared" si="4"/>
        <v>-151454545</v>
      </c>
      <c r="R16" s="46">
        <f t="shared" si="5"/>
        <v>151454545</v>
      </c>
      <c r="S16" s="47">
        <f t="shared" si="6"/>
        <v>151454545</v>
      </c>
    </row>
    <row r="17" spans="1:20" ht="12.75">
      <c r="A17" s="50" t="s">
        <v>210</v>
      </c>
      <c r="B17" s="96" t="s">
        <v>211</v>
      </c>
      <c r="C17" s="96"/>
      <c r="D17" s="153">
        <v>45329196</v>
      </c>
      <c r="E17" s="111">
        <v>29017266</v>
      </c>
      <c r="F17" s="111">
        <v>64263501</v>
      </c>
      <c r="G17" s="111">
        <v>109200338</v>
      </c>
      <c r="H17" s="51">
        <v>623564867</v>
      </c>
      <c r="I17" s="47">
        <f t="shared" si="0"/>
        <v>623564867</v>
      </c>
      <c r="J17" s="47">
        <f t="shared" si="1"/>
        <v>623564867</v>
      </c>
      <c r="L17" s="51">
        <v>30037164</v>
      </c>
      <c r="N17" s="51">
        <v>106154650</v>
      </c>
      <c r="O17" s="47">
        <f t="shared" si="2"/>
        <v>136191814</v>
      </c>
      <c r="P17" s="47">
        <f t="shared" si="3"/>
        <v>-136191814</v>
      </c>
      <c r="Q17" s="47">
        <f t="shared" si="4"/>
        <v>-4842676515</v>
      </c>
      <c r="R17" s="46">
        <f t="shared" si="5"/>
        <v>4842676515</v>
      </c>
      <c r="S17" s="47">
        <f t="shared" si="6"/>
        <v>4842676515</v>
      </c>
      <c r="T17" s="47">
        <f>F19-Q17</f>
        <v>4842676515</v>
      </c>
    </row>
    <row r="18" spans="1:20" ht="12.75">
      <c r="A18" s="50" t="s">
        <v>212</v>
      </c>
      <c r="B18" s="96" t="s">
        <v>213</v>
      </c>
      <c r="C18" s="96"/>
      <c r="D18" s="153">
        <v>0</v>
      </c>
      <c r="E18" s="111">
        <v>0</v>
      </c>
      <c r="F18" s="111">
        <v>0</v>
      </c>
      <c r="G18" s="111">
        <v>0</v>
      </c>
      <c r="H18" s="51"/>
      <c r="I18" s="47">
        <f t="shared" si="0"/>
        <v>2338914806</v>
      </c>
      <c r="J18" s="47">
        <f t="shared" si="1"/>
        <v>-4043084002</v>
      </c>
      <c r="N18" s="48">
        <v>0</v>
      </c>
      <c r="O18" s="47">
        <f t="shared" si="2"/>
        <v>0</v>
      </c>
      <c r="P18" s="47">
        <f t="shared" si="3"/>
        <v>5822671861</v>
      </c>
      <c r="Q18" s="47">
        <f t="shared" si="4"/>
        <v>5822671861</v>
      </c>
      <c r="R18" s="46">
        <f t="shared" si="5"/>
        <v>0</v>
      </c>
      <c r="S18" s="47">
        <f t="shared" si="6"/>
        <v>-5822671861</v>
      </c>
    </row>
    <row r="19" spans="1:20" ht="12.75">
      <c r="A19" s="50" t="s">
        <v>214</v>
      </c>
      <c r="B19" s="96" t="s">
        <v>215</v>
      </c>
      <c r="C19" s="96"/>
      <c r="D19" s="153">
        <v>0</v>
      </c>
      <c r="E19" s="111">
        <v>0</v>
      </c>
      <c r="F19" s="111">
        <v>0</v>
      </c>
      <c r="G19" s="111">
        <v>0</v>
      </c>
      <c r="H19" s="51"/>
      <c r="I19" s="47">
        <f t="shared" si="0"/>
        <v>0</v>
      </c>
      <c r="J19" s="47">
        <f t="shared" si="1"/>
        <v>0</v>
      </c>
      <c r="L19" s="51"/>
      <c r="N19" s="51">
        <v>0</v>
      </c>
      <c r="O19" s="47">
        <f t="shared" si="2"/>
        <v>0</v>
      </c>
      <c r="P19" s="47">
        <f t="shared" si="3"/>
        <v>0</v>
      </c>
      <c r="Q19" s="47">
        <f t="shared" si="4"/>
        <v>-40460244145</v>
      </c>
      <c r="R19" s="46">
        <f t="shared" si="5"/>
        <v>40460244145</v>
      </c>
      <c r="S19" s="47">
        <f t="shared" si="6"/>
        <v>40460244145</v>
      </c>
    </row>
    <row r="20" spans="1:20" ht="12.75">
      <c r="A20" s="50" t="s">
        <v>216</v>
      </c>
      <c r="B20" s="96" t="s">
        <v>217</v>
      </c>
      <c r="C20" s="96"/>
      <c r="D20" s="153">
        <v>4706484701</v>
      </c>
      <c r="E20" s="111">
        <v>2338914806</v>
      </c>
      <c r="F20" s="111">
        <v>5822671861</v>
      </c>
      <c r="G20" s="111">
        <v>6381998808</v>
      </c>
      <c r="H20" s="51">
        <v>15754405806</v>
      </c>
      <c r="I20" s="47">
        <f t="shared" si="0"/>
        <v>38725551370</v>
      </c>
      <c r="J20" s="47">
        <f t="shared" si="1"/>
        <v>3726621822</v>
      </c>
      <c r="L20" s="51">
        <v>14423481151</v>
      </c>
      <c r="N20" s="51">
        <v>9114768193</v>
      </c>
      <c r="O20" s="47">
        <f t="shared" si="2"/>
        <v>23538249344</v>
      </c>
      <c r="P20" s="47">
        <f t="shared" si="3"/>
        <v>30344130993</v>
      </c>
      <c r="Q20" s="47">
        <f t="shared" si="4"/>
        <v>9191299437</v>
      </c>
      <c r="R20" s="46">
        <f t="shared" si="5"/>
        <v>44691080900</v>
      </c>
      <c r="S20" s="47">
        <f t="shared" si="6"/>
        <v>-9191299437</v>
      </c>
      <c r="T20" s="47">
        <f>F22-Q20</f>
        <v>44691080900</v>
      </c>
    </row>
    <row r="21" spans="1:20" ht="12.75">
      <c r="A21" s="49" t="s">
        <v>218</v>
      </c>
      <c r="B21" s="95">
        <v>2</v>
      </c>
      <c r="C21" s="95"/>
      <c r="D21" s="154">
        <v>0</v>
      </c>
      <c r="E21" s="111">
        <v>0</v>
      </c>
      <c r="F21" s="111">
        <v>0</v>
      </c>
      <c r="G21" s="111">
        <v>0</v>
      </c>
      <c r="H21" s="52"/>
      <c r="I21" s="47">
        <f t="shared" si="0"/>
        <v>10190713286</v>
      </c>
      <c r="J21" s="47">
        <f t="shared" si="1"/>
        <v>-1682347126</v>
      </c>
      <c r="L21" s="52"/>
      <c r="N21" s="52">
        <v>0</v>
      </c>
      <c r="O21" s="47">
        <f t="shared" si="2"/>
        <v>0</v>
      </c>
      <c r="P21" s="47">
        <f t="shared" si="3"/>
        <v>28162185099</v>
      </c>
      <c r="Q21" s="47">
        <f t="shared" si="4"/>
        <v>8854772510</v>
      </c>
      <c r="R21" s="46">
        <f t="shared" si="5"/>
        <v>19307412589</v>
      </c>
      <c r="S21" s="47">
        <f t="shared" si="6"/>
        <v>-8854772510</v>
      </c>
    </row>
    <row r="22" spans="1:20" ht="12.75">
      <c r="A22" s="49" t="s">
        <v>219</v>
      </c>
      <c r="B22" s="95">
        <v>10</v>
      </c>
      <c r="C22" s="95"/>
      <c r="D22" s="154">
        <v>40460244145</v>
      </c>
      <c r="E22" s="90">
        <v>22971145564</v>
      </c>
      <c r="F22" s="90">
        <v>53882380337</v>
      </c>
      <c r="G22" s="90">
        <v>34998929548</v>
      </c>
      <c r="H22" s="52">
        <f>H10-H21</f>
        <v>31373000184</v>
      </c>
      <c r="I22" s="47">
        <f t="shared" si="0"/>
        <v>44153432462</v>
      </c>
      <c r="J22" s="47">
        <f t="shared" si="1"/>
        <v>21027563326</v>
      </c>
      <c r="L22" s="52">
        <f>L10-L21</f>
        <v>18483213150</v>
      </c>
      <c r="N22" s="52">
        <v>12236777623</v>
      </c>
      <c r="O22" s="47">
        <f t="shared" si="2"/>
        <v>30719990773</v>
      </c>
      <c r="P22" s="47">
        <f t="shared" si="3"/>
        <v>-4999795535</v>
      </c>
      <c r="Q22" s="47">
        <f t="shared" si="4"/>
        <v>-10385910761</v>
      </c>
      <c r="R22" s="46">
        <f t="shared" si="5"/>
        <v>36106105999</v>
      </c>
      <c r="S22" s="47">
        <f t="shared" si="6"/>
        <v>10385910761</v>
      </c>
    </row>
    <row r="23" spans="1:20" ht="12.75">
      <c r="A23" s="49" t="s">
        <v>220</v>
      </c>
      <c r="B23" s="95">
        <v>11</v>
      </c>
      <c r="C23" s="95" t="s">
        <v>279</v>
      </c>
      <c r="D23" s="154">
        <v>21152831556</v>
      </c>
      <c r="E23" s="90">
        <v>10190713286</v>
      </c>
      <c r="F23" s="90">
        <v>28162185099</v>
      </c>
      <c r="G23" s="90">
        <v>11873060412</v>
      </c>
      <c r="H23" s="52">
        <v>11846757885</v>
      </c>
      <c r="I23" s="47">
        <f t="shared" si="0"/>
        <v>14257752874</v>
      </c>
      <c r="J23" s="47">
        <f t="shared" si="1"/>
        <v>10336626434</v>
      </c>
      <c r="L23" s="52">
        <v>6941980330</v>
      </c>
      <c r="N23" s="52">
        <v>1162235457</v>
      </c>
      <c r="O23" s="47">
        <f t="shared" si="2"/>
        <v>8104215787</v>
      </c>
      <c r="P23" s="47">
        <f t="shared" si="3"/>
        <v>902236037</v>
      </c>
      <c r="Q23" s="47">
        <f t="shared" si="4"/>
        <v>-13019061326</v>
      </c>
      <c r="R23" s="46">
        <f t="shared" si="5"/>
        <v>22025513150</v>
      </c>
      <c r="S23" s="47">
        <f t="shared" si="6"/>
        <v>13019061326</v>
      </c>
      <c r="T23" s="47">
        <f>F25-Q23</f>
        <v>22025513150</v>
      </c>
    </row>
    <row r="24" spans="1:20" ht="12.75">
      <c r="A24" s="49" t="s">
        <v>221</v>
      </c>
      <c r="B24" s="95">
        <v>20</v>
      </c>
      <c r="C24" s="95"/>
      <c r="D24" s="154">
        <v>19307412589</v>
      </c>
      <c r="E24" s="90">
        <v>12780432278</v>
      </c>
      <c r="F24" s="90">
        <v>25720195238</v>
      </c>
      <c r="G24" s="90">
        <v>23125869136</v>
      </c>
      <c r="H24" s="52">
        <f>H22-H23</f>
        <v>19526242299</v>
      </c>
      <c r="I24" s="47">
        <f t="shared" si="0"/>
        <v>29895679588</v>
      </c>
      <c r="J24" s="47">
        <f t="shared" si="1"/>
        <v>10690936892</v>
      </c>
      <c r="L24" s="52">
        <f>L22-L23</f>
        <v>11541232820</v>
      </c>
      <c r="N24" s="52">
        <v>11074542166</v>
      </c>
      <c r="O24" s="47">
        <f t="shared" si="2"/>
        <v>22615774986</v>
      </c>
      <c r="P24" s="47">
        <f t="shared" si="3"/>
        <v>-5902031572</v>
      </c>
      <c r="Q24" s="47">
        <f t="shared" si="4"/>
        <v>-6074302239</v>
      </c>
      <c r="R24" s="46">
        <f t="shared" si="5"/>
        <v>22788045653</v>
      </c>
      <c r="S24" s="47">
        <f t="shared" si="6"/>
        <v>6074302239</v>
      </c>
      <c r="T24" s="47"/>
    </row>
    <row r="25" spans="1:20" ht="12.75">
      <c r="A25" s="49" t="s">
        <v>222</v>
      </c>
      <c r="B25" s="95">
        <v>25</v>
      </c>
      <c r="C25" s="95" t="s">
        <v>280</v>
      </c>
      <c r="D25" s="154">
        <v>5386115226</v>
      </c>
      <c r="E25" s="90">
        <v>2410994989</v>
      </c>
      <c r="F25" s="90">
        <v>9006451824</v>
      </c>
      <c r="G25" s="90">
        <v>3921126440</v>
      </c>
      <c r="H25" s="52">
        <v>10721753990</v>
      </c>
      <c r="I25" s="47">
        <f t="shared" si="0"/>
        <v>10721753990</v>
      </c>
      <c r="J25" s="47">
        <f t="shared" si="1"/>
        <v>10721753990</v>
      </c>
      <c r="L25" s="52">
        <v>9259721077</v>
      </c>
      <c r="N25" s="52">
        <v>3961300312</v>
      </c>
      <c r="O25" s="47">
        <f t="shared" si="2"/>
        <v>13221021389</v>
      </c>
      <c r="P25" s="47">
        <f t="shared" si="3"/>
        <v>-13048750722</v>
      </c>
      <c r="Q25" s="47">
        <f t="shared" si="4"/>
        <v>-13147594922</v>
      </c>
      <c r="R25" s="46">
        <f t="shared" si="5"/>
        <v>13319865589</v>
      </c>
      <c r="S25" s="47">
        <f t="shared" si="6"/>
        <v>13147594922</v>
      </c>
      <c r="T25" s="47">
        <f>F27-Q25</f>
        <v>13319865589</v>
      </c>
    </row>
    <row r="26" spans="1:20" ht="12.75">
      <c r="A26" s="49" t="s">
        <v>223</v>
      </c>
      <c r="B26" s="95">
        <v>30</v>
      </c>
      <c r="C26" s="95"/>
      <c r="D26" s="154">
        <v>13921297363</v>
      </c>
      <c r="E26" s="90">
        <v>10369437289</v>
      </c>
      <c r="F26" s="90">
        <v>16713743414</v>
      </c>
      <c r="G26" s="90">
        <v>19204742696</v>
      </c>
      <c r="H26" s="52">
        <f>H24-H25</f>
        <v>8804488309</v>
      </c>
      <c r="I26" s="47">
        <f t="shared" si="0"/>
        <v>8804488309</v>
      </c>
      <c r="J26" s="47">
        <f t="shared" si="1"/>
        <v>8804269787</v>
      </c>
      <c r="L26" s="52">
        <f>L24-L25</f>
        <v>2281511743</v>
      </c>
      <c r="N26" s="52">
        <v>7113241854</v>
      </c>
      <c r="O26" s="47">
        <f t="shared" si="2"/>
        <v>9394753597</v>
      </c>
      <c r="P26" s="47">
        <f t="shared" si="3"/>
        <v>-9012720997</v>
      </c>
      <c r="Q26" s="47">
        <f t="shared" si="4"/>
        <v>-9086147464</v>
      </c>
      <c r="R26" s="46">
        <f t="shared" si="5"/>
        <v>9468180064</v>
      </c>
      <c r="S26" s="47">
        <f t="shared" si="6"/>
        <v>9086147464</v>
      </c>
    </row>
    <row r="27" spans="1:20" ht="12.75">
      <c r="A27" s="49" t="s">
        <v>224</v>
      </c>
      <c r="B27" s="95">
        <v>31</v>
      </c>
      <c r="C27" s="95"/>
      <c r="D27" s="154">
        <v>172270667</v>
      </c>
      <c r="E27" s="111">
        <v>0</v>
      </c>
      <c r="F27" s="90">
        <v>172270667</v>
      </c>
      <c r="G27" s="90">
        <v>0</v>
      </c>
      <c r="H27" s="52">
        <v>2070000</v>
      </c>
      <c r="I27" s="47">
        <f t="shared" si="0"/>
        <v>2070000</v>
      </c>
      <c r="J27" s="47">
        <f t="shared" si="1"/>
        <v>2288522</v>
      </c>
      <c r="L27" s="52">
        <v>1679247729</v>
      </c>
      <c r="N27" s="52">
        <v>206852</v>
      </c>
      <c r="O27" s="47">
        <f t="shared" si="2"/>
        <v>1679454581</v>
      </c>
      <c r="P27" s="47">
        <f t="shared" si="3"/>
        <v>-1889216514</v>
      </c>
      <c r="Q27" s="47">
        <f t="shared" si="4"/>
        <v>-15883940344</v>
      </c>
      <c r="R27" s="46">
        <f t="shared" si="5"/>
        <v>15674178411</v>
      </c>
      <c r="S27" s="47">
        <f t="shared" si="6"/>
        <v>15883940344</v>
      </c>
    </row>
    <row r="28" spans="1:20" ht="12.75">
      <c r="A28" s="49" t="s">
        <v>225</v>
      </c>
      <c r="B28" s="95">
        <v>32</v>
      </c>
      <c r="C28" s="95"/>
      <c r="D28" s="154">
        <v>98844200</v>
      </c>
      <c r="E28" s="111">
        <v>0</v>
      </c>
      <c r="F28" s="90">
        <v>382032600</v>
      </c>
      <c r="G28" s="90">
        <v>218522</v>
      </c>
      <c r="H28" s="52">
        <v>0</v>
      </c>
      <c r="I28" s="47">
        <f t="shared" si="0"/>
        <v>10369437289</v>
      </c>
      <c r="J28" s="47">
        <f t="shared" si="1"/>
        <v>-8835086885</v>
      </c>
      <c r="L28" s="52">
        <v>2945560526</v>
      </c>
      <c r="N28" s="52">
        <v>0</v>
      </c>
      <c r="O28" s="47">
        <f t="shared" si="2"/>
        <v>2945560526</v>
      </c>
      <c r="P28" s="47">
        <f t="shared" si="3"/>
        <v>13558420955</v>
      </c>
      <c r="Q28" s="47">
        <f t="shared" si="4"/>
        <v>12436029260</v>
      </c>
      <c r="R28" s="46">
        <f t="shared" si="5"/>
        <v>4067952221</v>
      </c>
      <c r="S28" s="47">
        <f t="shared" si="6"/>
        <v>-12436029260</v>
      </c>
    </row>
    <row r="29" spans="1:20" ht="12.75">
      <c r="A29" s="49" t="s">
        <v>226</v>
      </c>
      <c r="B29" s="95">
        <v>40</v>
      </c>
      <c r="C29" s="95"/>
      <c r="D29" s="154">
        <v>73426467</v>
      </c>
      <c r="E29" s="111">
        <v>0</v>
      </c>
      <c r="F29" s="90">
        <v>-209761933</v>
      </c>
      <c r="G29" s="90">
        <v>-218522</v>
      </c>
      <c r="H29" s="53">
        <f>H27-H28</f>
        <v>2070000</v>
      </c>
      <c r="I29" s="47">
        <f t="shared" si="0"/>
        <v>1365833781</v>
      </c>
      <c r="J29" s="47">
        <f t="shared" si="1"/>
        <v>2070000</v>
      </c>
      <c r="L29" s="53">
        <f>L27-L28</f>
        <v>-1266312797</v>
      </c>
      <c r="N29" s="53">
        <v>206852</v>
      </c>
      <c r="O29" s="47">
        <f t="shared" si="2"/>
        <v>-1266105945</v>
      </c>
      <c r="P29" s="47">
        <f t="shared" si="3"/>
        <v>3112650760</v>
      </c>
      <c r="Q29" s="47">
        <f t="shared" si="4"/>
        <v>3112650760</v>
      </c>
      <c r="R29" s="46">
        <f t="shared" si="5"/>
        <v>-1266105945</v>
      </c>
      <c r="S29" s="47">
        <f t="shared" si="6"/>
        <v>-3112650760</v>
      </c>
    </row>
    <row r="30" spans="1:20" ht="12.75">
      <c r="A30" s="49" t="s">
        <v>227</v>
      </c>
      <c r="B30" s="95">
        <v>50</v>
      </c>
      <c r="C30" s="95"/>
      <c r="D30" s="154">
        <v>13994723830</v>
      </c>
      <c r="E30" s="90">
        <v>10369437289</v>
      </c>
      <c r="F30" s="90">
        <v>16503981481</v>
      </c>
      <c r="G30" s="90">
        <v>19204524174</v>
      </c>
      <c r="H30" s="52">
        <f>H26+H29</f>
        <v>8806558309</v>
      </c>
      <c r="I30" s="47">
        <f t="shared" si="0"/>
        <v>8806558309</v>
      </c>
      <c r="J30" s="47">
        <f t="shared" si="1"/>
        <v>8806558309</v>
      </c>
      <c r="L30" s="52">
        <f>L26+L29</f>
        <v>1015198946</v>
      </c>
      <c r="N30" s="52">
        <v>7113448706</v>
      </c>
      <c r="O30" s="47">
        <f t="shared" si="2"/>
        <v>8128647652</v>
      </c>
      <c r="P30" s="47">
        <f t="shared" si="3"/>
        <v>-8128647652</v>
      </c>
      <c r="Q30" s="47">
        <f t="shared" si="4"/>
        <v>-21000979787</v>
      </c>
      <c r="R30" s="46">
        <f t="shared" si="5"/>
        <v>21000979787</v>
      </c>
      <c r="S30" s="47">
        <f t="shared" si="6"/>
        <v>21000979787</v>
      </c>
    </row>
    <row r="31" spans="1:20" ht="12.75">
      <c r="A31" s="49" t="s">
        <v>228</v>
      </c>
      <c r="B31" s="95">
        <v>51</v>
      </c>
      <c r="C31" s="95" t="s">
        <v>463</v>
      </c>
      <c r="D31" s="102">
        <v>1122391695</v>
      </c>
      <c r="E31" s="111">
        <v>1363763781</v>
      </c>
      <c r="F31" s="90">
        <v>1846544815</v>
      </c>
      <c r="G31" s="90">
        <v>1363763781</v>
      </c>
      <c r="H31" s="52">
        <v>2115397865</v>
      </c>
      <c r="I31" s="47">
        <f t="shared" si="0"/>
        <v>11121071373</v>
      </c>
      <c r="J31" s="47">
        <f t="shared" si="1"/>
        <v>-6719689020</v>
      </c>
      <c r="L31" s="52">
        <v>335172757</v>
      </c>
      <c r="N31" s="52">
        <v>1696989155</v>
      </c>
      <c r="O31" s="47">
        <f t="shared" si="2"/>
        <v>2032161912</v>
      </c>
      <c r="P31" s="47">
        <f t="shared" si="3"/>
        <v>12625274754</v>
      </c>
      <c r="Q31" s="47">
        <f t="shared" si="4"/>
        <v>12625274754</v>
      </c>
      <c r="R31" s="46">
        <f t="shared" si="5"/>
        <v>2032161912</v>
      </c>
      <c r="S31" s="47">
        <f t="shared" si="6"/>
        <v>-12625274754</v>
      </c>
    </row>
    <row r="32" spans="1:20" ht="12.75">
      <c r="A32" s="49" t="s">
        <v>229</v>
      </c>
      <c r="B32" s="95">
        <v>52</v>
      </c>
      <c r="C32" s="95"/>
      <c r="D32" s="102">
        <v>0</v>
      </c>
      <c r="E32" s="111">
        <v>0</v>
      </c>
      <c r="F32" s="90">
        <v>0</v>
      </c>
      <c r="G32" s="90">
        <v>0</v>
      </c>
      <c r="H32" s="52"/>
      <c r="I32" s="47">
        <f t="shared" si="0"/>
        <v>0</v>
      </c>
      <c r="J32" s="47">
        <f t="shared" si="1"/>
        <v>0</v>
      </c>
      <c r="O32" s="47">
        <f t="shared" si="2"/>
        <v>0</v>
      </c>
      <c r="P32" s="47">
        <f t="shared" si="3"/>
        <v>0</v>
      </c>
      <c r="Q32" s="47">
        <f t="shared" si="4"/>
        <v>0</v>
      </c>
      <c r="R32" s="46">
        <f t="shared" si="5"/>
        <v>0</v>
      </c>
      <c r="S32" s="47">
        <f t="shared" si="6"/>
        <v>0</v>
      </c>
    </row>
    <row r="33" spans="1:19" ht="12.75">
      <c r="A33" s="49" t="s">
        <v>230</v>
      </c>
      <c r="B33" s="95">
        <v>60</v>
      </c>
      <c r="C33" s="95"/>
      <c r="D33" s="102">
        <v>12872332135</v>
      </c>
      <c r="E33" s="90">
        <v>9005673508</v>
      </c>
      <c r="F33" s="90">
        <v>14657436666</v>
      </c>
      <c r="G33" s="90">
        <v>17840760393</v>
      </c>
      <c r="H33" s="52">
        <f>H30-H31</f>
        <v>6691160444</v>
      </c>
      <c r="I33" s="47">
        <f t="shared" si="0"/>
        <v>6691160444</v>
      </c>
      <c r="J33" s="47">
        <f t="shared" si="1"/>
        <v>6691160444</v>
      </c>
      <c r="L33" s="52">
        <f>L30-L31</f>
        <v>680026189</v>
      </c>
      <c r="N33" s="52">
        <v>5416459551</v>
      </c>
      <c r="O33" s="47">
        <f t="shared" si="2"/>
        <v>6096485740</v>
      </c>
      <c r="P33" s="47">
        <f t="shared" si="3"/>
        <v>-6096485740</v>
      </c>
      <c r="Q33" s="47" t="e">
        <f>P33-#REF!</f>
        <v>#REF!</v>
      </c>
      <c r="R33" s="46" t="e">
        <f>O33+#REF!</f>
        <v>#REF!</v>
      </c>
      <c r="S33" s="47" t="e">
        <f t="shared" si="6"/>
        <v>#REF!</v>
      </c>
    </row>
    <row r="34" spans="1:19" ht="12.75">
      <c r="A34" s="49" t="s">
        <v>231</v>
      </c>
      <c r="B34" s="95">
        <v>61</v>
      </c>
      <c r="C34" s="95"/>
      <c r="D34" s="101">
        <v>0</v>
      </c>
      <c r="E34" s="111">
        <v>0</v>
      </c>
      <c r="F34" s="111">
        <v>0</v>
      </c>
      <c r="G34" s="111">
        <v>0</v>
      </c>
      <c r="H34" s="49"/>
      <c r="I34" s="47" t="e">
        <f>#REF!+H34</f>
        <v>#REF!</v>
      </c>
      <c r="J34" s="47" t="e">
        <f>I34-#REF!</f>
        <v>#REF!</v>
      </c>
      <c r="L34" s="49"/>
      <c r="N34" s="49"/>
      <c r="O34" s="47">
        <f t="shared" si="2"/>
        <v>0</v>
      </c>
      <c r="P34" s="47" t="e">
        <f>#REF!-O34</f>
        <v>#REF!</v>
      </c>
      <c r="Q34" s="47" t="e">
        <f>P34-#REF!</f>
        <v>#REF!</v>
      </c>
      <c r="R34" s="46" t="e">
        <f>O34+#REF!</f>
        <v>#REF!</v>
      </c>
      <c r="S34" s="47" t="e">
        <f>R34-#REF!</f>
        <v>#REF!</v>
      </c>
    </row>
    <row r="35" spans="1:19" ht="12.75">
      <c r="A35" s="49" t="s">
        <v>232</v>
      </c>
      <c r="B35" s="95">
        <v>62</v>
      </c>
      <c r="C35" s="95"/>
      <c r="D35" s="101">
        <v>0</v>
      </c>
      <c r="E35" s="111">
        <v>0</v>
      </c>
      <c r="F35" s="111">
        <v>0</v>
      </c>
      <c r="G35" s="111">
        <v>0</v>
      </c>
      <c r="H35" s="49"/>
      <c r="I35" s="47" t="e">
        <f>#REF!+H35</f>
        <v>#REF!</v>
      </c>
      <c r="J35" s="47" t="e">
        <f>I35-#REF!</f>
        <v>#REF!</v>
      </c>
      <c r="L35" s="49"/>
      <c r="N35" s="49">
        <v>0</v>
      </c>
      <c r="O35" s="47">
        <f t="shared" si="2"/>
        <v>0</v>
      </c>
      <c r="P35" s="47" t="e">
        <f>#REF!-O35</f>
        <v>#REF!</v>
      </c>
      <c r="Q35" s="47" t="e">
        <f>P35-#REF!</f>
        <v>#REF!</v>
      </c>
      <c r="R35" s="46" t="e">
        <f>O35+#REF!</f>
        <v>#REF!</v>
      </c>
      <c r="S35" s="47" t="e">
        <f>R35-#REF!</f>
        <v>#REF!</v>
      </c>
    </row>
    <row r="36" spans="1:19" ht="12.75">
      <c r="A36" s="222" t="s">
        <v>233</v>
      </c>
      <c r="B36" s="223">
        <v>70</v>
      </c>
      <c r="C36" s="223"/>
      <c r="D36" s="224">
        <v>313.68629551670023</v>
      </c>
      <c r="E36" s="225">
        <v>300.18911693333331</v>
      </c>
      <c r="F36" s="225">
        <v>413.03659772871538</v>
      </c>
      <c r="G36" s="225">
        <v>594.69201310000005</v>
      </c>
      <c r="H36" s="89">
        <v>223</v>
      </c>
      <c r="I36" s="47">
        <f>E36+H36</f>
        <v>523.18911693333325</v>
      </c>
      <c r="J36" s="47">
        <f>I36-G36</f>
        <v>-71.502896166666801</v>
      </c>
      <c r="L36" s="89">
        <f>L33/30000000</f>
        <v>22.667539633333334</v>
      </c>
      <c r="N36" s="89">
        <v>180.54865169999999</v>
      </c>
      <c r="O36" s="47">
        <f t="shared" si="2"/>
        <v>203.21619133333331</v>
      </c>
      <c r="P36" s="47">
        <f>F36-O36</f>
        <v>209.82040639538207</v>
      </c>
      <c r="Q36" s="47">
        <f>P36-D36</f>
        <v>-103.86588912131816</v>
      </c>
      <c r="R36" s="46">
        <f>O36+D36</f>
        <v>516.90248685003348</v>
      </c>
      <c r="S36" s="47">
        <f>R36-F36</f>
        <v>103.86588912131811</v>
      </c>
    </row>
    <row r="37" spans="1:19" ht="20.25" customHeight="1">
      <c r="E37" s="57"/>
      <c r="F37" s="237" t="s">
        <v>459</v>
      </c>
      <c r="G37" s="237"/>
      <c r="H37" s="58"/>
      <c r="J37" s="47"/>
    </row>
    <row r="38" spans="1:19" ht="15.75">
      <c r="A38" s="59" t="s">
        <v>234</v>
      </c>
      <c r="B38" s="92"/>
      <c r="D38" s="103" t="s">
        <v>235</v>
      </c>
      <c r="E38" s="57"/>
      <c r="F38" s="238" t="s">
        <v>247</v>
      </c>
      <c r="G38" s="238"/>
      <c r="H38" s="61"/>
    </row>
    <row r="39" spans="1:19" ht="15.75">
      <c r="A39" s="62"/>
      <c r="B39" s="98"/>
      <c r="E39" s="57"/>
      <c r="F39" s="115"/>
      <c r="G39" s="115"/>
      <c r="H39" s="59"/>
      <c r="L39" s="60"/>
      <c r="N39" s="60"/>
      <c r="R39" s="60"/>
    </row>
    <row r="40" spans="1:19" ht="26.25" customHeight="1">
      <c r="A40" s="62"/>
      <c r="B40" s="98"/>
      <c r="E40" s="57"/>
      <c r="F40" s="115"/>
      <c r="G40" s="115"/>
      <c r="H40" s="59"/>
      <c r="L40" s="60"/>
      <c r="N40" s="60"/>
      <c r="R40" s="60"/>
    </row>
    <row r="41" spans="1:19" ht="15.75">
      <c r="A41" s="64" t="s">
        <v>518</v>
      </c>
      <c r="D41" s="103" t="s">
        <v>262</v>
      </c>
      <c r="F41" s="238"/>
      <c r="G41" s="238"/>
    </row>
    <row r="42" spans="1:19">
      <c r="F42" s="66"/>
      <c r="G42" s="66"/>
    </row>
  </sheetData>
  <mergeCells count="14">
    <mergeCell ref="A5:G5"/>
    <mergeCell ref="F37:G37"/>
    <mergeCell ref="F38:G38"/>
    <mergeCell ref="F41:G41"/>
    <mergeCell ref="F1:G1"/>
    <mergeCell ref="F2:G2"/>
    <mergeCell ref="A3:B3"/>
    <mergeCell ref="F3:G3"/>
    <mergeCell ref="A4:B4"/>
    <mergeCell ref="D8:E8"/>
    <mergeCell ref="F8:G8"/>
    <mergeCell ref="A8:A9"/>
    <mergeCell ref="B8:B9"/>
    <mergeCell ref="C8:C9"/>
  </mergeCells>
  <hyperlinks>
    <hyperlink ref="A3" r:id="rId1" display="Tel:04 34568888  "/>
  </hyperlinks>
  <pageMargins left="0.27559055118110237" right="0.15748031496062992" top="0" bottom="0" header="0.19685039370078741" footer="0.15748031496062992"/>
  <pageSetup paperSize="9" scale="105" orientation="landscape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W44"/>
  <sheetViews>
    <sheetView workbookViewId="0">
      <selection activeCell="V28" sqref="V28"/>
    </sheetView>
  </sheetViews>
  <sheetFormatPr defaultRowHeight="12" outlineLevelCol="1"/>
  <cols>
    <col min="1" max="1" width="50.7109375" style="48" customWidth="1"/>
    <col min="2" max="2" width="6" style="48" customWidth="1"/>
    <col min="3" max="3" width="0" style="48" hidden="1" customWidth="1"/>
    <col min="4" max="4" width="20.7109375" style="48" customWidth="1" outlineLevel="1"/>
    <col min="5" max="5" width="20.7109375" style="56" customWidth="1" outlineLevel="1"/>
    <col min="6" max="7" width="20.7109375" style="48" customWidth="1" outlineLevel="1"/>
    <col min="8" max="8" width="20.7109375" style="48" hidden="1" customWidth="1"/>
    <col min="9" max="9" width="14.5703125" style="48" hidden="1" customWidth="1"/>
    <col min="10" max="10" width="12.28515625" style="48" hidden="1" customWidth="1"/>
    <col min="11" max="11" width="9.140625" style="48" hidden="1" customWidth="1"/>
    <col min="12" max="12" width="20.7109375" style="48" hidden="1" customWidth="1" outlineLevel="1"/>
    <col min="13" max="13" width="9.140625" style="48" hidden="1" customWidth="1"/>
    <col min="14" max="14" width="20.7109375" style="48" hidden="1" customWidth="1" outlineLevel="1"/>
    <col min="15" max="15" width="13.42578125" style="48" hidden="1" customWidth="1"/>
    <col min="16" max="16" width="14.85546875" style="48" hidden="1" customWidth="1"/>
    <col min="17" max="17" width="15" style="48" hidden="1" customWidth="1"/>
    <col min="18" max="18" width="20.7109375" style="48" hidden="1" customWidth="1" outlineLevel="1"/>
    <col min="19" max="19" width="13.42578125" style="48" hidden="1" customWidth="1"/>
    <col min="20" max="20" width="15.7109375" style="48" hidden="1" customWidth="1"/>
    <col min="21" max="21" width="17" style="66" bestFit="1" customWidth="1"/>
    <col min="22" max="22" width="16.28515625" style="48" customWidth="1"/>
    <col min="23" max="23" width="10.42578125" style="48" bestFit="1" customWidth="1"/>
    <col min="24" max="16384" width="9.140625" style="48"/>
  </cols>
  <sheetData>
    <row r="1" spans="1:21" s="82" customFormat="1" ht="20.25" customHeight="1">
      <c r="A1" s="35" t="s">
        <v>0</v>
      </c>
      <c r="B1" s="2"/>
      <c r="D1" s="36"/>
      <c r="E1" s="37"/>
      <c r="F1" s="239" t="s">
        <v>194</v>
      </c>
      <c r="G1" s="239"/>
      <c r="L1" s="82" t="s">
        <v>240</v>
      </c>
      <c r="N1" s="82" t="s">
        <v>241</v>
      </c>
      <c r="O1" s="82" t="s">
        <v>242</v>
      </c>
      <c r="U1" s="4"/>
    </row>
    <row r="2" spans="1:21" s="82" customFormat="1" ht="15.75" customHeight="1">
      <c r="A2" s="230" t="s">
        <v>249</v>
      </c>
      <c r="B2" s="230"/>
      <c r="D2" s="38"/>
      <c r="E2" s="39"/>
      <c r="F2" s="240" t="s">
        <v>195</v>
      </c>
      <c r="G2" s="240"/>
      <c r="U2" s="4"/>
    </row>
    <row r="3" spans="1:21" s="82" customFormat="1" ht="12.75">
      <c r="A3" s="241" t="s">
        <v>196</v>
      </c>
      <c r="B3" s="230"/>
      <c r="E3" s="40"/>
      <c r="F3" s="240" t="s">
        <v>197</v>
      </c>
      <c r="G3" s="240"/>
      <c r="U3" s="4"/>
    </row>
    <row r="4" spans="1:21" s="82" customFormat="1" ht="12.75">
      <c r="A4" s="230"/>
      <c r="B4" s="230"/>
      <c r="E4" s="40"/>
      <c r="F4" s="41"/>
      <c r="U4" s="4"/>
    </row>
    <row r="5" spans="1:21" s="82" customFormat="1" ht="3.75" customHeight="1">
      <c r="E5" s="40"/>
      <c r="F5" s="42"/>
      <c r="U5" s="4"/>
    </row>
    <row r="6" spans="1:21" s="82" customFormat="1" ht="20.100000000000001" customHeight="1">
      <c r="A6" s="236" t="s">
        <v>243</v>
      </c>
      <c r="B6" s="236"/>
      <c r="C6" s="236"/>
      <c r="D6" s="236"/>
      <c r="E6" s="236"/>
      <c r="F6" s="236"/>
      <c r="G6" s="236"/>
      <c r="U6" s="4"/>
    </row>
    <row r="7" spans="1:21" s="82" customFormat="1" ht="6" customHeight="1">
      <c r="E7" s="40"/>
      <c r="U7" s="4"/>
    </row>
    <row r="8" spans="1:21" s="82" customFormat="1">
      <c r="E8" s="40"/>
      <c r="G8" s="84" t="s">
        <v>5</v>
      </c>
      <c r="H8" s="84"/>
      <c r="L8" s="84"/>
      <c r="N8" s="84"/>
      <c r="R8" s="84"/>
      <c r="U8" s="4"/>
    </row>
    <row r="9" spans="1:21" s="82" customFormat="1" ht="20.25" customHeight="1">
      <c r="A9" s="244" t="s">
        <v>6</v>
      </c>
      <c r="B9" s="244" t="s">
        <v>7</v>
      </c>
      <c r="C9" s="44" t="s">
        <v>8</v>
      </c>
      <c r="D9" s="242" t="s">
        <v>245</v>
      </c>
      <c r="E9" s="243"/>
      <c r="F9" s="242" t="s">
        <v>246</v>
      </c>
      <c r="G9" s="243"/>
      <c r="H9" s="44"/>
      <c r="L9" s="44"/>
      <c r="N9" s="44"/>
      <c r="R9" s="44"/>
      <c r="U9" s="4"/>
    </row>
    <row r="10" spans="1:21" s="82" customFormat="1" ht="19.5" customHeight="1">
      <c r="A10" s="245"/>
      <c r="B10" s="245"/>
      <c r="C10" s="85"/>
      <c r="D10" s="44" t="s">
        <v>237</v>
      </c>
      <c r="E10" s="44" t="s">
        <v>238</v>
      </c>
      <c r="F10" s="44" t="s">
        <v>237</v>
      </c>
      <c r="G10" s="44" t="s">
        <v>238</v>
      </c>
      <c r="H10" s="85"/>
      <c r="L10" s="85"/>
      <c r="N10" s="85"/>
      <c r="R10" s="85"/>
      <c r="U10" s="4"/>
    </row>
    <row r="11" spans="1:21" ht="12.75">
      <c r="A11" s="45" t="s">
        <v>198</v>
      </c>
      <c r="B11" s="71">
        <v>1</v>
      </c>
      <c r="C11" s="45"/>
      <c r="D11" s="75">
        <v>10390922993</v>
      </c>
      <c r="E11" s="75">
        <v>934988623</v>
      </c>
      <c r="F11" s="75">
        <v>10390922993</v>
      </c>
      <c r="G11" s="75">
        <v>934988623</v>
      </c>
      <c r="H11" s="46">
        <v>31373000184</v>
      </c>
      <c r="I11" s="47">
        <f>E11+H11</f>
        <v>32307988807</v>
      </c>
      <c r="J11" s="47">
        <f>I11-G11</f>
        <v>31373000184</v>
      </c>
      <c r="L11" s="46">
        <f>SUM(L13:L21)</f>
        <v>18483213150</v>
      </c>
      <c r="N11" s="46">
        <v>12236777623</v>
      </c>
      <c r="O11" s="47">
        <f>L11+N11</f>
        <v>30719990773</v>
      </c>
      <c r="P11" s="47">
        <f>F11-O11</f>
        <v>-20329067780</v>
      </c>
      <c r="Q11" s="47">
        <f>P11-D11</f>
        <v>-30719990773</v>
      </c>
      <c r="R11" s="46">
        <f>O11+D11</f>
        <v>41110913766</v>
      </c>
      <c r="S11" s="47">
        <f>R11-F11</f>
        <v>30719990773</v>
      </c>
    </row>
    <row r="12" spans="1:21" ht="12.75">
      <c r="A12" s="49" t="s">
        <v>199</v>
      </c>
      <c r="B12" s="72"/>
      <c r="C12" s="49"/>
      <c r="D12" s="76"/>
      <c r="E12" s="76"/>
      <c r="F12" s="76"/>
      <c r="G12" s="76"/>
      <c r="H12" s="49"/>
      <c r="I12" s="47">
        <f t="shared" ref="I12:I37" si="0">E12+H12</f>
        <v>0</v>
      </c>
      <c r="J12" s="47">
        <f t="shared" ref="J12:J37" si="1">I12-G12</f>
        <v>0</v>
      </c>
      <c r="L12" s="49"/>
      <c r="N12" s="49"/>
      <c r="O12" s="47">
        <f t="shared" ref="O12:O37" si="2">L12+N12</f>
        <v>0</v>
      </c>
      <c r="P12" s="47">
        <f t="shared" ref="P12:P37" si="3">F12-O12</f>
        <v>0</v>
      </c>
      <c r="Q12" s="47">
        <f t="shared" ref="Q12:Q37" si="4">P12-D12</f>
        <v>0</v>
      </c>
      <c r="R12" s="46">
        <f t="shared" ref="R12:R37" si="5">O12+D12</f>
        <v>0</v>
      </c>
      <c r="S12" s="47">
        <f t="shared" ref="S12:S37" si="6">R12-F12</f>
        <v>0</v>
      </c>
    </row>
    <row r="13" spans="1:21" ht="12.75">
      <c r="A13" s="50" t="s">
        <v>200</v>
      </c>
      <c r="B13" s="73" t="s">
        <v>201</v>
      </c>
      <c r="C13" s="50"/>
      <c r="D13" s="77">
        <v>88337240</v>
      </c>
      <c r="E13" s="77">
        <v>507977360</v>
      </c>
      <c r="F13" s="77">
        <v>88337240</v>
      </c>
      <c r="G13" s="77">
        <v>507977360</v>
      </c>
      <c r="H13" s="51">
        <v>9773629380</v>
      </c>
      <c r="I13" s="47">
        <f t="shared" si="0"/>
        <v>10281606740</v>
      </c>
      <c r="J13" s="47">
        <f t="shared" si="1"/>
        <v>9773629380</v>
      </c>
      <c r="L13" s="51">
        <v>675013910</v>
      </c>
      <c r="N13" s="51">
        <v>530101390</v>
      </c>
      <c r="O13" s="47">
        <f t="shared" si="2"/>
        <v>1205115300</v>
      </c>
      <c r="P13" s="47">
        <f t="shared" si="3"/>
        <v>-1116778060</v>
      </c>
      <c r="Q13" s="47">
        <f t="shared" si="4"/>
        <v>-1205115300</v>
      </c>
      <c r="R13" s="46">
        <f t="shared" si="5"/>
        <v>1293452540</v>
      </c>
      <c r="S13" s="47">
        <f t="shared" si="6"/>
        <v>1205115300</v>
      </c>
    </row>
    <row r="14" spans="1:21" ht="12.75">
      <c r="A14" s="50" t="s">
        <v>202</v>
      </c>
      <c r="B14" s="73" t="s">
        <v>203</v>
      </c>
      <c r="C14" s="50"/>
      <c r="D14" s="77">
        <v>2779986060</v>
      </c>
      <c r="E14" s="77">
        <v>45774200</v>
      </c>
      <c r="F14" s="77">
        <v>2779986060</v>
      </c>
      <c r="G14" s="77">
        <v>45774200</v>
      </c>
      <c r="H14" s="51">
        <v>5152181949</v>
      </c>
      <c r="I14" s="47">
        <f t="shared" si="0"/>
        <v>5197956149</v>
      </c>
      <c r="J14" s="47">
        <f t="shared" si="1"/>
        <v>5152181949</v>
      </c>
      <c r="L14" s="51">
        <v>3309226380</v>
      </c>
      <c r="N14" s="51">
        <v>2379753390</v>
      </c>
      <c r="O14" s="47">
        <f t="shared" si="2"/>
        <v>5688979770</v>
      </c>
      <c r="P14" s="47">
        <f t="shared" si="3"/>
        <v>-2908993710</v>
      </c>
      <c r="Q14" s="47">
        <f t="shared" si="4"/>
        <v>-5688979770</v>
      </c>
      <c r="R14" s="46">
        <f t="shared" si="5"/>
        <v>8468965830</v>
      </c>
      <c r="S14" s="47">
        <f t="shared" si="6"/>
        <v>5688979770</v>
      </c>
    </row>
    <row r="15" spans="1:21" ht="12.75">
      <c r="A15" s="50" t="s">
        <v>204</v>
      </c>
      <c r="B15" s="73" t="s">
        <v>205</v>
      </c>
      <c r="C15" s="50"/>
      <c r="D15" s="77">
        <v>0</v>
      </c>
      <c r="E15" s="77">
        <v>0</v>
      </c>
      <c r="F15" s="77">
        <v>0</v>
      </c>
      <c r="G15" s="77">
        <v>0</v>
      </c>
      <c r="H15" s="51"/>
      <c r="I15" s="47">
        <f t="shared" si="0"/>
        <v>0</v>
      </c>
      <c r="J15" s="47">
        <f t="shared" si="1"/>
        <v>0</v>
      </c>
      <c r="L15" s="51"/>
      <c r="N15" s="51">
        <v>0</v>
      </c>
      <c r="O15" s="47">
        <f t="shared" si="2"/>
        <v>0</v>
      </c>
      <c r="P15" s="47">
        <f t="shared" si="3"/>
        <v>0</v>
      </c>
      <c r="Q15" s="47">
        <f t="shared" si="4"/>
        <v>0</v>
      </c>
      <c r="R15" s="46">
        <f t="shared" si="5"/>
        <v>0</v>
      </c>
      <c r="S15" s="47">
        <f t="shared" si="6"/>
        <v>0</v>
      </c>
    </row>
    <row r="16" spans="1:21" ht="12.75">
      <c r="A16" s="50" t="s">
        <v>206</v>
      </c>
      <c r="B16" s="73" t="s">
        <v>207</v>
      </c>
      <c r="C16" s="50"/>
      <c r="D16" s="77">
        <v>0</v>
      </c>
      <c r="E16" s="77">
        <v>0</v>
      </c>
      <c r="F16" s="77">
        <v>0</v>
      </c>
      <c r="G16" s="77">
        <v>0</v>
      </c>
      <c r="H16" s="51"/>
      <c r="I16" s="47">
        <f t="shared" si="0"/>
        <v>0</v>
      </c>
      <c r="J16" s="47">
        <f t="shared" si="1"/>
        <v>0</v>
      </c>
      <c r="L16" s="51"/>
      <c r="N16" s="51">
        <v>0</v>
      </c>
      <c r="O16" s="47">
        <f t="shared" si="2"/>
        <v>0</v>
      </c>
      <c r="P16" s="47">
        <f t="shared" si="3"/>
        <v>0</v>
      </c>
      <c r="Q16" s="47">
        <f t="shared" si="4"/>
        <v>0</v>
      </c>
      <c r="R16" s="46">
        <f t="shared" si="5"/>
        <v>0</v>
      </c>
      <c r="S16" s="47">
        <f t="shared" si="6"/>
        <v>0</v>
      </c>
    </row>
    <row r="17" spans="1:23" ht="12.75">
      <c r="A17" s="50" t="s">
        <v>208</v>
      </c>
      <c r="B17" s="73" t="s">
        <v>209</v>
      </c>
      <c r="C17" s="50"/>
      <c r="D17" s="77">
        <v>66000000</v>
      </c>
      <c r="E17" s="77">
        <v>45454545</v>
      </c>
      <c r="F17" s="77">
        <v>66000000</v>
      </c>
      <c r="G17" s="77">
        <v>45454545</v>
      </c>
      <c r="H17" s="51">
        <v>69218182</v>
      </c>
      <c r="I17" s="47">
        <f t="shared" si="0"/>
        <v>114672727</v>
      </c>
      <c r="J17" s="47">
        <f t="shared" si="1"/>
        <v>69218182</v>
      </c>
      <c r="L17" s="51">
        <v>45454545</v>
      </c>
      <c r="N17" s="51">
        <v>106000000</v>
      </c>
      <c r="O17" s="47">
        <f t="shared" si="2"/>
        <v>151454545</v>
      </c>
      <c r="P17" s="47">
        <f t="shared" si="3"/>
        <v>-85454545</v>
      </c>
      <c r="Q17" s="47">
        <f t="shared" si="4"/>
        <v>-151454545</v>
      </c>
      <c r="R17" s="46">
        <f t="shared" si="5"/>
        <v>217454545</v>
      </c>
      <c r="S17" s="47">
        <f t="shared" si="6"/>
        <v>151454545</v>
      </c>
    </row>
    <row r="18" spans="1:23" ht="12.75">
      <c r="A18" s="50" t="s">
        <v>210</v>
      </c>
      <c r="B18" s="73" t="s">
        <v>211</v>
      </c>
      <c r="C18" s="50"/>
      <c r="D18" s="77">
        <v>167395500</v>
      </c>
      <c r="E18" s="77">
        <v>0</v>
      </c>
      <c r="F18" s="77">
        <v>167395500</v>
      </c>
      <c r="G18" s="77">
        <v>0</v>
      </c>
      <c r="H18" s="51">
        <v>623564867</v>
      </c>
      <c r="I18" s="47">
        <f t="shared" si="0"/>
        <v>623564867</v>
      </c>
      <c r="J18" s="47">
        <f t="shared" si="1"/>
        <v>623564867</v>
      </c>
      <c r="L18" s="51">
        <v>30037164</v>
      </c>
      <c r="N18" s="51">
        <v>106154650</v>
      </c>
      <c r="O18" s="47">
        <f t="shared" si="2"/>
        <v>136191814</v>
      </c>
      <c r="P18" s="47">
        <f>F18-O18</f>
        <v>31203686</v>
      </c>
      <c r="Q18" s="47">
        <f t="shared" si="4"/>
        <v>-136191814</v>
      </c>
      <c r="R18" s="46">
        <f t="shared" si="5"/>
        <v>303587314</v>
      </c>
      <c r="S18" s="47">
        <f t="shared" si="6"/>
        <v>136191814</v>
      </c>
      <c r="T18" s="47">
        <f>F18-Q18</f>
        <v>303587314</v>
      </c>
    </row>
    <row r="19" spans="1:23" ht="12.75">
      <c r="A19" s="50" t="s">
        <v>212</v>
      </c>
      <c r="B19" s="73" t="s">
        <v>213</v>
      </c>
      <c r="C19" s="50"/>
      <c r="D19" s="77">
        <v>0</v>
      </c>
      <c r="E19" s="77">
        <v>0</v>
      </c>
      <c r="F19" s="77">
        <v>0</v>
      </c>
      <c r="G19" s="77">
        <v>0</v>
      </c>
      <c r="H19" s="51"/>
      <c r="I19" s="47">
        <f t="shared" si="0"/>
        <v>0</v>
      </c>
      <c r="J19" s="47">
        <f t="shared" si="1"/>
        <v>0</v>
      </c>
      <c r="N19" s="48">
        <v>0</v>
      </c>
      <c r="O19" s="47">
        <f t="shared" si="2"/>
        <v>0</v>
      </c>
      <c r="P19" s="47">
        <f t="shared" si="3"/>
        <v>0</v>
      </c>
      <c r="Q19" s="47">
        <f t="shared" si="4"/>
        <v>0</v>
      </c>
      <c r="R19" s="46">
        <f t="shared" si="5"/>
        <v>0</v>
      </c>
      <c r="S19" s="47">
        <f t="shared" si="6"/>
        <v>0</v>
      </c>
    </row>
    <row r="20" spans="1:23" ht="12.75">
      <c r="A20" s="50" t="s">
        <v>214</v>
      </c>
      <c r="B20" s="73" t="s">
        <v>215</v>
      </c>
      <c r="C20" s="50"/>
      <c r="D20" s="77">
        <v>0</v>
      </c>
      <c r="E20" s="77">
        <v>0</v>
      </c>
      <c r="F20" s="77">
        <v>0</v>
      </c>
      <c r="G20" s="77">
        <v>0</v>
      </c>
      <c r="H20" s="51"/>
      <c r="I20" s="47">
        <f t="shared" si="0"/>
        <v>0</v>
      </c>
      <c r="J20" s="47">
        <f t="shared" si="1"/>
        <v>0</v>
      </c>
      <c r="L20" s="51"/>
      <c r="N20" s="51">
        <v>0</v>
      </c>
      <c r="O20" s="47">
        <f t="shared" si="2"/>
        <v>0</v>
      </c>
      <c r="P20" s="47">
        <f t="shared" si="3"/>
        <v>0</v>
      </c>
      <c r="Q20" s="47">
        <f t="shared" si="4"/>
        <v>0</v>
      </c>
      <c r="R20" s="46">
        <f t="shared" si="5"/>
        <v>0</v>
      </c>
      <c r="S20" s="47">
        <f t="shared" si="6"/>
        <v>0</v>
      </c>
    </row>
    <row r="21" spans="1:23" ht="12.75">
      <c r="A21" s="50" t="s">
        <v>216</v>
      </c>
      <c r="B21" s="73" t="s">
        <v>217</v>
      </c>
      <c r="C21" s="50"/>
      <c r="D21" s="77">
        <v>7289204193</v>
      </c>
      <c r="E21" s="77">
        <v>335782518</v>
      </c>
      <c r="F21" s="77">
        <v>7289204193</v>
      </c>
      <c r="G21" s="77">
        <v>335782518</v>
      </c>
      <c r="H21" s="51">
        <v>15754405806</v>
      </c>
      <c r="I21" s="47">
        <f t="shared" si="0"/>
        <v>16090188324</v>
      </c>
      <c r="J21" s="47">
        <f t="shared" si="1"/>
        <v>15754405806</v>
      </c>
      <c r="L21" s="51">
        <v>14423481151</v>
      </c>
      <c r="N21" s="51">
        <v>9114768193</v>
      </c>
      <c r="O21" s="47">
        <f t="shared" si="2"/>
        <v>23538249344</v>
      </c>
      <c r="P21" s="47">
        <f t="shared" si="3"/>
        <v>-16249045151</v>
      </c>
      <c r="Q21" s="47">
        <f t="shared" si="4"/>
        <v>-23538249344</v>
      </c>
      <c r="R21" s="46">
        <f t="shared" si="5"/>
        <v>30827453537</v>
      </c>
      <c r="S21" s="47">
        <f t="shared" si="6"/>
        <v>23538249344</v>
      </c>
      <c r="T21" s="47">
        <f>F21-Q21</f>
        <v>30827453537</v>
      </c>
      <c r="V21" s="47"/>
      <c r="W21" s="47"/>
    </row>
    <row r="22" spans="1:23" ht="12.75">
      <c r="A22" s="50" t="s">
        <v>218</v>
      </c>
      <c r="B22" s="73">
        <v>2</v>
      </c>
      <c r="C22" s="50"/>
      <c r="D22" s="77">
        <v>0</v>
      </c>
      <c r="E22" s="77">
        <v>0</v>
      </c>
      <c r="F22" s="77">
        <v>0</v>
      </c>
      <c r="G22" s="77">
        <v>0</v>
      </c>
      <c r="H22" s="52"/>
      <c r="I22" s="47">
        <f t="shared" si="0"/>
        <v>0</v>
      </c>
      <c r="J22" s="47">
        <f t="shared" si="1"/>
        <v>0</v>
      </c>
      <c r="L22" s="52"/>
      <c r="N22" s="52">
        <v>0</v>
      </c>
      <c r="O22" s="47">
        <f t="shared" si="2"/>
        <v>0</v>
      </c>
      <c r="P22" s="47">
        <f t="shared" si="3"/>
        <v>0</v>
      </c>
      <c r="Q22" s="47">
        <f t="shared" si="4"/>
        <v>0</v>
      </c>
      <c r="R22" s="46">
        <f t="shared" si="5"/>
        <v>0</v>
      </c>
      <c r="S22" s="47">
        <f t="shared" si="6"/>
        <v>0</v>
      </c>
    </row>
    <row r="23" spans="1:23" ht="12.75">
      <c r="A23" s="49" t="s">
        <v>219</v>
      </c>
      <c r="B23" s="72">
        <v>10</v>
      </c>
      <c r="C23" s="49"/>
      <c r="D23" s="53">
        <v>10390922993</v>
      </c>
      <c r="E23" s="53">
        <v>934988623</v>
      </c>
      <c r="F23" s="53">
        <v>10390922993</v>
      </c>
      <c r="G23" s="53">
        <v>934988623</v>
      </c>
      <c r="H23" s="52">
        <f>H11-H22</f>
        <v>31373000184</v>
      </c>
      <c r="I23" s="47">
        <f t="shared" si="0"/>
        <v>32307988807</v>
      </c>
      <c r="J23" s="47">
        <f t="shared" si="1"/>
        <v>31373000184</v>
      </c>
      <c r="L23" s="52">
        <f>L11-L22</f>
        <v>18483213150</v>
      </c>
      <c r="N23" s="52">
        <v>12236777623</v>
      </c>
      <c r="O23" s="47">
        <f t="shared" si="2"/>
        <v>30719990773</v>
      </c>
      <c r="P23" s="47">
        <f t="shared" si="3"/>
        <v>-20329067780</v>
      </c>
      <c r="Q23" s="47">
        <f t="shared" si="4"/>
        <v>-30719990773</v>
      </c>
      <c r="R23" s="46">
        <f t="shared" si="5"/>
        <v>41110913766</v>
      </c>
      <c r="S23" s="47">
        <f t="shared" si="6"/>
        <v>30719990773</v>
      </c>
    </row>
    <row r="24" spans="1:23" ht="12.75">
      <c r="A24" s="50" t="s">
        <v>220</v>
      </c>
      <c r="B24" s="73">
        <v>11</v>
      </c>
      <c r="C24" s="50"/>
      <c r="D24" s="53">
        <v>-5521345842</v>
      </c>
      <c r="E24" s="53">
        <v>1290704473</v>
      </c>
      <c r="F24" s="53">
        <v>-5521345842</v>
      </c>
      <c r="G24" s="53">
        <v>1290704473</v>
      </c>
      <c r="H24" s="52">
        <v>11846757885</v>
      </c>
      <c r="I24" s="47">
        <f t="shared" si="0"/>
        <v>13137462358</v>
      </c>
      <c r="J24" s="47">
        <f t="shared" si="1"/>
        <v>11846757885</v>
      </c>
      <c r="L24" s="52">
        <v>6941980330</v>
      </c>
      <c r="N24" s="52">
        <v>1162235457</v>
      </c>
      <c r="O24" s="47">
        <f t="shared" si="2"/>
        <v>8104215787</v>
      </c>
      <c r="P24" s="47">
        <f t="shared" si="3"/>
        <v>-13625561629</v>
      </c>
      <c r="Q24" s="47">
        <f t="shared" si="4"/>
        <v>-8104215787</v>
      </c>
      <c r="R24" s="46">
        <f t="shared" si="5"/>
        <v>2582869945</v>
      </c>
      <c r="S24" s="47">
        <f t="shared" si="6"/>
        <v>8104215787</v>
      </c>
      <c r="T24" s="47">
        <f>F24-Q24</f>
        <v>2582869945</v>
      </c>
      <c r="U24" s="66">
        <v>8438476508</v>
      </c>
      <c r="V24" s="67">
        <f>U24+D24</f>
        <v>2917130666</v>
      </c>
    </row>
    <row r="25" spans="1:23" ht="12.75">
      <c r="A25" s="49" t="s">
        <v>221</v>
      </c>
      <c r="B25" s="72">
        <v>20</v>
      </c>
      <c r="C25" s="49"/>
      <c r="D25" s="53">
        <f>D23-D24</f>
        <v>15912268835</v>
      </c>
      <c r="E25" s="53">
        <f>E23-E24</f>
        <v>-355715850</v>
      </c>
      <c r="F25" s="53">
        <f>F23-F24</f>
        <v>15912268835</v>
      </c>
      <c r="G25" s="53">
        <f>G23-G24</f>
        <v>-355715850</v>
      </c>
      <c r="H25" s="52">
        <f>H23-H24</f>
        <v>19526242299</v>
      </c>
      <c r="I25" s="47">
        <f t="shared" si="0"/>
        <v>19170526449</v>
      </c>
      <c r="J25" s="47">
        <f t="shared" si="1"/>
        <v>19526242299</v>
      </c>
      <c r="L25" s="52">
        <f>L23-L24</f>
        <v>11541232820</v>
      </c>
      <c r="N25" s="52">
        <v>11074542166</v>
      </c>
      <c r="O25" s="47">
        <f t="shared" si="2"/>
        <v>22615774986</v>
      </c>
      <c r="P25" s="47">
        <f t="shared" si="3"/>
        <v>-6703506151</v>
      </c>
      <c r="Q25" s="47">
        <f t="shared" si="4"/>
        <v>-22615774986</v>
      </c>
      <c r="R25" s="46">
        <f t="shared" si="5"/>
        <v>38528043821</v>
      </c>
      <c r="S25" s="47">
        <f t="shared" si="6"/>
        <v>22615774986</v>
      </c>
      <c r="T25" s="47"/>
      <c r="V25" s="67">
        <f>D23-V24</f>
        <v>7473792327</v>
      </c>
    </row>
    <row r="26" spans="1:23" ht="12.75">
      <c r="A26" s="50" t="s">
        <v>222</v>
      </c>
      <c r="B26" s="73">
        <v>25</v>
      </c>
      <c r="C26" s="50"/>
      <c r="D26" s="53">
        <v>1586541854</v>
      </c>
      <c r="E26" s="53">
        <v>4085542669</v>
      </c>
      <c r="F26" s="53">
        <v>1586541854</v>
      </c>
      <c r="G26" s="53">
        <v>4085542669</v>
      </c>
      <c r="H26" s="52">
        <v>10721753990</v>
      </c>
      <c r="I26" s="47">
        <f t="shared" si="0"/>
        <v>14807296659</v>
      </c>
      <c r="J26" s="47">
        <f t="shared" si="1"/>
        <v>10721753990</v>
      </c>
      <c r="L26" s="52">
        <v>9259721077</v>
      </c>
      <c r="N26" s="52">
        <v>3961300312</v>
      </c>
      <c r="O26" s="47">
        <f t="shared" si="2"/>
        <v>13221021389</v>
      </c>
      <c r="P26" s="47">
        <f t="shared" si="3"/>
        <v>-11634479535</v>
      </c>
      <c r="Q26" s="47">
        <f t="shared" si="4"/>
        <v>-13221021389</v>
      </c>
      <c r="R26" s="46">
        <f t="shared" si="5"/>
        <v>14807563243</v>
      </c>
      <c r="S26" s="47">
        <f t="shared" si="6"/>
        <v>13221021389</v>
      </c>
      <c r="T26" s="47">
        <f t="shared" ref="T26" si="7">F26-Q26</f>
        <v>14807563243</v>
      </c>
      <c r="V26" s="67">
        <f>V25-D26</f>
        <v>5887250473</v>
      </c>
    </row>
    <row r="27" spans="1:23" ht="12.75">
      <c r="A27" s="49" t="s">
        <v>223</v>
      </c>
      <c r="B27" s="72">
        <v>30</v>
      </c>
      <c r="C27" s="49"/>
      <c r="D27" s="53">
        <f>D25-D26</f>
        <v>14325726981</v>
      </c>
      <c r="E27" s="53">
        <f>E25-E26</f>
        <v>-4441258519</v>
      </c>
      <c r="F27" s="53">
        <f>F25-F26</f>
        <v>14325726981</v>
      </c>
      <c r="G27" s="53">
        <f>G25-G26</f>
        <v>-4441258519</v>
      </c>
      <c r="H27" s="52">
        <f>H25-H26</f>
        <v>8804488309</v>
      </c>
      <c r="I27" s="47">
        <f t="shared" si="0"/>
        <v>4363229790</v>
      </c>
      <c r="J27" s="47">
        <f t="shared" si="1"/>
        <v>8804488309</v>
      </c>
      <c r="L27" s="52">
        <f>L25-L26</f>
        <v>2281511743</v>
      </c>
      <c r="N27" s="52">
        <v>7113241854</v>
      </c>
      <c r="O27" s="47">
        <f t="shared" si="2"/>
        <v>9394753597</v>
      </c>
      <c r="P27" s="47">
        <f t="shared" si="3"/>
        <v>4930973384</v>
      </c>
      <c r="Q27" s="47">
        <f t="shared" si="4"/>
        <v>-9394753597</v>
      </c>
      <c r="R27" s="46">
        <f t="shared" si="5"/>
        <v>23720480578</v>
      </c>
      <c r="S27" s="47">
        <f t="shared" si="6"/>
        <v>9394753597</v>
      </c>
      <c r="V27" s="86">
        <f>V26+D30</f>
        <v>5632287073</v>
      </c>
    </row>
    <row r="28" spans="1:23" ht="12.75">
      <c r="A28" s="50" t="s">
        <v>224</v>
      </c>
      <c r="B28" s="73">
        <v>31</v>
      </c>
      <c r="C28" s="50"/>
      <c r="D28" s="77">
        <v>3000000</v>
      </c>
      <c r="E28" s="77">
        <v>1150567371</v>
      </c>
      <c r="F28" s="77">
        <v>3000000</v>
      </c>
      <c r="G28" s="77">
        <v>1150567371</v>
      </c>
      <c r="H28" s="51">
        <v>2070000</v>
      </c>
      <c r="I28" s="47">
        <f t="shared" si="0"/>
        <v>1152637371</v>
      </c>
      <c r="J28" s="47">
        <f t="shared" si="1"/>
        <v>2070000</v>
      </c>
      <c r="L28" s="51">
        <v>1679247729</v>
      </c>
      <c r="N28" s="51">
        <v>206852</v>
      </c>
      <c r="O28" s="47">
        <f t="shared" si="2"/>
        <v>1679454581</v>
      </c>
      <c r="P28" s="47">
        <f t="shared" si="3"/>
        <v>-1676454581</v>
      </c>
      <c r="Q28" s="47">
        <f t="shared" si="4"/>
        <v>-1679454581</v>
      </c>
      <c r="R28" s="46">
        <f t="shared" si="5"/>
        <v>1682454581</v>
      </c>
      <c r="S28" s="47">
        <f t="shared" si="6"/>
        <v>1679454581</v>
      </c>
      <c r="V28" s="67">
        <f>V27*25/100</f>
        <v>1408071768.25</v>
      </c>
    </row>
    <row r="29" spans="1:23" ht="12.75">
      <c r="A29" s="50" t="s">
        <v>225</v>
      </c>
      <c r="B29" s="73">
        <v>32</v>
      </c>
      <c r="C29" s="50"/>
      <c r="D29" s="77">
        <v>257963400</v>
      </c>
      <c r="E29" s="77">
        <v>2945560526</v>
      </c>
      <c r="F29" s="77">
        <v>257963400</v>
      </c>
      <c r="G29" s="77">
        <v>2945560526</v>
      </c>
      <c r="H29" s="51">
        <v>0</v>
      </c>
      <c r="I29" s="47">
        <f t="shared" si="0"/>
        <v>2945560526</v>
      </c>
      <c r="J29" s="47">
        <f t="shared" si="1"/>
        <v>0</v>
      </c>
      <c r="L29" s="51">
        <v>2945560526</v>
      </c>
      <c r="N29" s="51">
        <v>0</v>
      </c>
      <c r="O29" s="47">
        <f t="shared" si="2"/>
        <v>2945560526</v>
      </c>
      <c r="P29" s="47">
        <f t="shared" si="3"/>
        <v>-2687597126</v>
      </c>
      <c r="Q29" s="47">
        <f t="shared" si="4"/>
        <v>-2945560526</v>
      </c>
      <c r="R29" s="46">
        <f t="shared" si="5"/>
        <v>3203523926</v>
      </c>
      <c r="S29" s="47">
        <f t="shared" si="6"/>
        <v>2945560526</v>
      </c>
    </row>
    <row r="30" spans="1:23" ht="12.75">
      <c r="A30" s="49" t="s">
        <v>226</v>
      </c>
      <c r="B30" s="72">
        <v>40</v>
      </c>
      <c r="C30" s="49"/>
      <c r="D30" s="53">
        <v>-254963400</v>
      </c>
      <c r="E30" s="53">
        <v>-1794993155</v>
      </c>
      <c r="F30" s="53">
        <v>-254963400</v>
      </c>
      <c r="G30" s="53">
        <v>-1794993155</v>
      </c>
      <c r="H30" s="53">
        <f>H28-H29</f>
        <v>2070000</v>
      </c>
      <c r="I30" s="47">
        <f t="shared" si="0"/>
        <v>-1792923155</v>
      </c>
      <c r="J30" s="47">
        <f t="shared" si="1"/>
        <v>2070000</v>
      </c>
      <c r="L30" s="53">
        <f>L28-L29</f>
        <v>-1266312797</v>
      </c>
      <c r="N30" s="53">
        <v>206852</v>
      </c>
      <c r="O30" s="47">
        <f t="shared" si="2"/>
        <v>-1266105945</v>
      </c>
      <c r="P30" s="47">
        <f t="shared" si="3"/>
        <v>1011142545</v>
      </c>
      <c r="Q30" s="47">
        <f t="shared" si="4"/>
        <v>1266105945</v>
      </c>
      <c r="R30" s="46">
        <f t="shared" si="5"/>
        <v>-1521069345</v>
      </c>
      <c r="S30" s="47">
        <f t="shared" si="6"/>
        <v>-1266105945</v>
      </c>
    </row>
    <row r="31" spans="1:23" ht="12.75">
      <c r="A31" s="49" t="s">
        <v>227</v>
      </c>
      <c r="B31" s="72">
        <v>50</v>
      </c>
      <c r="C31" s="49"/>
      <c r="D31" s="53">
        <f>D27+D30</f>
        <v>14070763581</v>
      </c>
      <c r="E31" s="53">
        <v>-6236251674</v>
      </c>
      <c r="F31" s="53">
        <f>F27+F30</f>
        <v>14070763581</v>
      </c>
      <c r="G31" s="53">
        <v>-6236251674</v>
      </c>
      <c r="H31" s="52">
        <f>H27+H30</f>
        <v>8806558309</v>
      </c>
      <c r="I31" s="47">
        <f t="shared" si="0"/>
        <v>2570306635</v>
      </c>
      <c r="J31" s="47">
        <f t="shared" si="1"/>
        <v>8806558309</v>
      </c>
      <c r="L31" s="52">
        <f>L27+L30</f>
        <v>1015198946</v>
      </c>
      <c r="N31" s="52">
        <v>7113448706</v>
      </c>
      <c r="O31" s="47">
        <f t="shared" si="2"/>
        <v>8128647652</v>
      </c>
      <c r="P31" s="47">
        <f t="shared" si="3"/>
        <v>5942115929</v>
      </c>
      <c r="Q31" s="47">
        <f t="shared" si="4"/>
        <v>-8128647652</v>
      </c>
      <c r="R31" s="46">
        <f t="shared" si="5"/>
        <v>22199411233</v>
      </c>
      <c r="S31" s="47">
        <f t="shared" si="6"/>
        <v>8128647652</v>
      </c>
      <c r="V31" s="86">
        <f>D31-U24</f>
        <v>5632287073</v>
      </c>
    </row>
    <row r="32" spans="1:23" ht="12.75">
      <c r="A32" s="50" t="s">
        <v>228</v>
      </c>
      <c r="B32" s="73">
        <v>51</v>
      </c>
      <c r="C32" s="50"/>
      <c r="D32" s="77">
        <v>3517690895</v>
      </c>
      <c r="E32" s="77">
        <v>0</v>
      </c>
      <c r="F32" s="77">
        <v>3517690895</v>
      </c>
      <c r="G32" s="77">
        <v>0</v>
      </c>
      <c r="H32" s="52">
        <v>2115397865</v>
      </c>
      <c r="I32" s="47">
        <f t="shared" si="0"/>
        <v>2115397865</v>
      </c>
      <c r="J32" s="47">
        <f t="shared" si="1"/>
        <v>2115397865</v>
      </c>
      <c r="L32" s="52">
        <v>335172757</v>
      </c>
      <c r="N32" s="52">
        <v>1696989155</v>
      </c>
      <c r="O32" s="47">
        <f t="shared" si="2"/>
        <v>2032161912</v>
      </c>
      <c r="P32" s="47">
        <f t="shared" si="3"/>
        <v>1485528983</v>
      </c>
      <c r="Q32" s="47">
        <f t="shared" si="4"/>
        <v>-2032161912</v>
      </c>
      <c r="R32" s="46">
        <f t="shared" si="5"/>
        <v>5549852807</v>
      </c>
      <c r="S32" s="47">
        <f t="shared" si="6"/>
        <v>2032161912</v>
      </c>
    </row>
    <row r="33" spans="1:19" ht="12.75">
      <c r="A33" s="50" t="s">
        <v>229</v>
      </c>
      <c r="B33" s="73">
        <v>52</v>
      </c>
      <c r="C33" s="50"/>
      <c r="D33" s="77">
        <v>0</v>
      </c>
      <c r="E33" s="77">
        <v>0</v>
      </c>
      <c r="F33" s="77">
        <v>0</v>
      </c>
      <c r="G33" s="77">
        <v>0</v>
      </c>
      <c r="H33" s="52"/>
      <c r="I33" s="47">
        <f t="shared" si="0"/>
        <v>0</v>
      </c>
      <c r="J33" s="47">
        <f t="shared" si="1"/>
        <v>0</v>
      </c>
      <c r="O33" s="47">
        <f t="shared" si="2"/>
        <v>0</v>
      </c>
      <c r="P33" s="47">
        <f t="shared" si="3"/>
        <v>0</v>
      </c>
      <c r="Q33" s="47">
        <f t="shared" si="4"/>
        <v>0</v>
      </c>
      <c r="R33" s="46">
        <f t="shared" si="5"/>
        <v>0</v>
      </c>
      <c r="S33" s="47">
        <f t="shared" si="6"/>
        <v>0</v>
      </c>
    </row>
    <row r="34" spans="1:19" ht="12.75">
      <c r="A34" s="49" t="s">
        <v>230</v>
      </c>
      <c r="B34" s="72">
        <v>60</v>
      </c>
      <c r="C34" s="49"/>
      <c r="D34" s="53">
        <f>D31-D32</f>
        <v>10553072686</v>
      </c>
      <c r="E34" s="53">
        <v>-6236251674</v>
      </c>
      <c r="F34" s="53">
        <f>F31-F32</f>
        <v>10553072686</v>
      </c>
      <c r="G34" s="53">
        <v>-6236251674</v>
      </c>
      <c r="H34" s="52">
        <f>H31-H32</f>
        <v>6691160444</v>
      </c>
      <c r="I34" s="47">
        <f t="shared" si="0"/>
        <v>454908770</v>
      </c>
      <c r="J34" s="47">
        <f t="shared" si="1"/>
        <v>6691160444</v>
      </c>
      <c r="L34" s="52">
        <f>L31-L32</f>
        <v>680026189</v>
      </c>
      <c r="N34" s="52">
        <v>5416459551</v>
      </c>
      <c r="O34" s="47">
        <f t="shared" si="2"/>
        <v>6096485740</v>
      </c>
      <c r="P34" s="47">
        <f t="shared" si="3"/>
        <v>4456586946</v>
      </c>
      <c r="Q34" s="47">
        <f t="shared" si="4"/>
        <v>-6096485740</v>
      </c>
      <c r="R34" s="46">
        <f t="shared" si="5"/>
        <v>16649558426</v>
      </c>
      <c r="S34" s="47">
        <f t="shared" si="6"/>
        <v>6096485740</v>
      </c>
    </row>
    <row r="35" spans="1:19" ht="12.75">
      <c r="A35" s="50" t="s">
        <v>231</v>
      </c>
      <c r="B35" s="73">
        <v>61</v>
      </c>
      <c r="C35" s="50"/>
      <c r="D35" s="78"/>
      <c r="E35" s="79"/>
      <c r="F35" s="78"/>
      <c r="G35" s="79"/>
      <c r="H35" s="49"/>
      <c r="I35" s="47">
        <f t="shared" si="0"/>
        <v>0</v>
      </c>
      <c r="J35" s="47">
        <f t="shared" si="1"/>
        <v>0</v>
      </c>
      <c r="L35" s="49"/>
      <c r="N35" s="49"/>
      <c r="O35" s="47">
        <f t="shared" si="2"/>
        <v>0</v>
      </c>
      <c r="P35" s="47">
        <f t="shared" si="3"/>
        <v>0</v>
      </c>
      <c r="Q35" s="47">
        <f t="shared" si="4"/>
        <v>0</v>
      </c>
      <c r="R35" s="46">
        <f t="shared" si="5"/>
        <v>0</v>
      </c>
      <c r="S35" s="47">
        <f t="shared" si="6"/>
        <v>0</v>
      </c>
    </row>
    <row r="36" spans="1:19" ht="12.75">
      <c r="A36" s="50" t="s">
        <v>232</v>
      </c>
      <c r="B36" s="73">
        <v>62</v>
      </c>
      <c r="C36" s="50"/>
      <c r="D36" s="78"/>
      <c r="E36" s="78"/>
      <c r="F36" s="78"/>
      <c r="G36" s="78"/>
      <c r="H36" s="49"/>
      <c r="I36" s="47">
        <f t="shared" si="0"/>
        <v>0</v>
      </c>
      <c r="J36" s="47">
        <f t="shared" si="1"/>
        <v>0</v>
      </c>
      <c r="L36" s="49"/>
      <c r="N36" s="49">
        <v>0</v>
      </c>
      <c r="O36" s="47">
        <f t="shared" si="2"/>
        <v>0</v>
      </c>
      <c r="P36" s="47">
        <f t="shared" si="3"/>
        <v>0</v>
      </c>
      <c r="Q36" s="47">
        <f t="shared" si="4"/>
        <v>0</v>
      </c>
      <c r="R36" s="46">
        <f t="shared" si="5"/>
        <v>0</v>
      </c>
      <c r="S36" s="47">
        <f t="shared" si="6"/>
        <v>0</v>
      </c>
    </row>
    <row r="37" spans="1:19" ht="12.75">
      <c r="A37" s="54" t="s">
        <v>233</v>
      </c>
      <c r="B37" s="74">
        <v>70</v>
      </c>
      <c r="C37" s="54"/>
      <c r="D37" s="80">
        <f>D34/30000000</f>
        <v>351.76908953333333</v>
      </c>
      <c r="E37" s="81" t="s">
        <v>239</v>
      </c>
      <c r="F37" s="80">
        <f>F34/30000000</f>
        <v>351.76908953333333</v>
      </c>
      <c r="G37" s="81" t="s">
        <v>239</v>
      </c>
      <c r="H37" s="55">
        <v>223</v>
      </c>
      <c r="I37" s="47" t="e">
        <f t="shared" si="0"/>
        <v>#VALUE!</v>
      </c>
      <c r="J37" s="47" t="e">
        <f t="shared" si="1"/>
        <v>#VALUE!</v>
      </c>
      <c r="L37" s="55">
        <f>L34/30000000</f>
        <v>22.667539633333334</v>
      </c>
      <c r="N37" s="55">
        <v>180.54865169999999</v>
      </c>
      <c r="O37" s="47">
        <f t="shared" si="2"/>
        <v>203.21619133333331</v>
      </c>
      <c r="P37" s="47">
        <f t="shared" si="3"/>
        <v>148.55289820000002</v>
      </c>
      <c r="Q37" s="47">
        <f t="shared" si="4"/>
        <v>-203.21619133333331</v>
      </c>
      <c r="R37" s="46">
        <f t="shared" si="5"/>
        <v>554.9852808666667</v>
      </c>
      <c r="S37" s="47">
        <f t="shared" si="6"/>
        <v>203.21619133333337</v>
      </c>
    </row>
    <row r="38" spans="1:19" ht="8.25" customHeight="1">
      <c r="D38" s="47"/>
      <c r="J38" s="47"/>
    </row>
    <row r="39" spans="1:19" ht="15.75" customHeight="1">
      <c r="E39" s="57"/>
      <c r="F39" s="237" t="s">
        <v>248</v>
      </c>
      <c r="G39" s="237"/>
      <c r="H39" s="58"/>
      <c r="J39" s="47"/>
    </row>
    <row r="40" spans="1:19" ht="15.75">
      <c r="A40" s="83" t="s">
        <v>234</v>
      </c>
      <c r="B40" s="83"/>
      <c r="D40" s="83" t="s">
        <v>235</v>
      </c>
      <c r="E40" s="57">
        <f>D39-D33</f>
        <v>0</v>
      </c>
      <c r="F40" s="238" t="s">
        <v>247</v>
      </c>
      <c r="G40" s="238"/>
      <c r="H40" s="61"/>
    </row>
    <row r="41" spans="1:19" ht="15.75">
      <c r="A41" s="62"/>
      <c r="B41" s="62"/>
      <c r="E41" s="57"/>
      <c r="F41" s="83"/>
      <c r="G41" s="83"/>
      <c r="H41" s="83"/>
      <c r="L41" s="83"/>
      <c r="N41" s="83"/>
      <c r="R41" s="83"/>
    </row>
    <row r="42" spans="1:19" ht="26.25" customHeight="1">
      <c r="A42" s="62"/>
      <c r="B42" s="62"/>
      <c r="E42" s="57"/>
      <c r="F42" s="83"/>
      <c r="G42" s="83"/>
      <c r="H42" s="83"/>
      <c r="L42" s="83"/>
      <c r="N42" s="83"/>
      <c r="R42" s="83"/>
    </row>
    <row r="43" spans="1:19" ht="12.75">
      <c r="B43" s="62"/>
      <c r="F43" s="63"/>
      <c r="G43" s="63"/>
      <c r="H43" s="63"/>
      <c r="L43" s="63"/>
      <c r="N43" s="63"/>
      <c r="R43" s="63"/>
    </row>
    <row r="44" spans="1:19" ht="15.75">
      <c r="A44" s="64"/>
      <c r="D44" s="83" t="s">
        <v>236</v>
      </c>
      <c r="F44" s="238"/>
      <c r="G44" s="238"/>
    </row>
  </sheetData>
  <mergeCells count="14">
    <mergeCell ref="F40:G40"/>
    <mergeCell ref="F44:G44"/>
    <mergeCell ref="A6:G6"/>
    <mergeCell ref="A9:A10"/>
    <mergeCell ref="B9:B10"/>
    <mergeCell ref="D9:E9"/>
    <mergeCell ref="F9:G9"/>
    <mergeCell ref="F39:G39"/>
    <mergeCell ref="A4:B4"/>
    <mergeCell ref="F1:G1"/>
    <mergeCell ref="A2:B2"/>
    <mergeCell ref="F2:G2"/>
    <mergeCell ref="A3:B3"/>
    <mergeCell ref="F3:G3"/>
  </mergeCells>
  <hyperlinks>
    <hyperlink ref="A3" r:id="rId1" display="Tel:04 34568888  "/>
  </hyperlinks>
  <pageMargins left="0.17" right="0.35" top="0.27" bottom="0.25" header="0.2" footer="0.16"/>
  <pageSetup paperSize="9" orientation="landscape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9"/>
  <sheetViews>
    <sheetView topLeftCell="A7" workbookViewId="0">
      <selection activeCell="D59" sqref="D59"/>
    </sheetView>
  </sheetViews>
  <sheetFormatPr defaultRowHeight="14.25"/>
  <cols>
    <col min="1" max="1" width="51.28515625" style="181" customWidth="1"/>
    <col min="2" max="2" width="6.5703125" style="214" customWidth="1"/>
    <col min="3" max="3" width="7.5703125" style="181" hidden="1" customWidth="1"/>
    <col min="4" max="4" width="20" style="180" customWidth="1"/>
    <col min="5" max="5" width="19" style="180" customWidth="1"/>
    <col min="6" max="8" width="20" style="180" customWidth="1"/>
    <col min="9" max="9" width="9.140625" style="180"/>
    <col min="10" max="16384" width="9.140625" style="181"/>
  </cols>
  <sheetData>
    <row r="1" spans="1:9" s="166" customFormat="1">
      <c r="A1" s="164" t="s">
        <v>263</v>
      </c>
      <c r="B1" s="165"/>
      <c r="D1" s="167" t="s">
        <v>465</v>
      </c>
      <c r="E1" s="168"/>
      <c r="F1" s="169"/>
      <c r="G1" s="170"/>
      <c r="H1" s="170"/>
      <c r="I1" s="170"/>
    </row>
    <row r="2" spans="1:9" s="166" customFormat="1">
      <c r="A2" s="165" t="s">
        <v>466</v>
      </c>
      <c r="B2" s="165"/>
      <c r="D2" s="171" t="s">
        <v>467</v>
      </c>
      <c r="E2" s="168"/>
      <c r="F2" s="172"/>
      <c r="G2" s="170"/>
      <c r="H2" s="170"/>
      <c r="I2" s="170"/>
    </row>
    <row r="3" spans="1:9" s="166" customFormat="1">
      <c r="A3" s="165" t="s">
        <v>468</v>
      </c>
      <c r="B3" s="165"/>
      <c r="D3" s="172" t="s">
        <v>469</v>
      </c>
      <c r="E3" s="165"/>
      <c r="F3" s="172"/>
      <c r="G3" s="170"/>
      <c r="H3" s="170"/>
      <c r="I3" s="170"/>
    </row>
    <row r="4" spans="1:9" s="166" customFormat="1" ht="15">
      <c r="A4" s="249" t="s">
        <v>470</v>
      </c>
      <c r="B4" s="250"/>
      <c r="D4" s="171" t="s">
        <v>471</v>
      </c>
      <c r="E4" s="168"/>
      <c r="F4" s="172"/>
      <c r="G4" s="170"/>
      <c r="H4" s="170"/>
      <c r="I4" s="170"/>
    </row>
    <row r="5" spans="1:9" s="166" customFormat="1" ht="5.25" customHeight="1">
      <c r="B5" s="168"/>
      <c r="D5" s="170"/>
      <c r="E5" s="170"/>
      <c r="F5" s="170"/>
      <c r="G5" s="170"/>
      <c r="H5" s="170"/>
      <c r="I5" s="170"/>
    </row>
    <row r="6" spans="1:9" s="166" customFormat="1" ht="20.100000000000001" customHeight="1">
      <c r="A6" s="251" t="s">
        <v>472</v>
      </c>
      <c r="B6" s="251"/>
      <c r="C6" s="251"/>
      <c r="D6" s="251"/>
      <c r="E6" s="251"/>
      <c r="F6" s="170"/>
      <c r="G6" s="170"/>
      <c r="H6" s="170"/>
      <c r="I6" s="170"/>
    </row>
    <row r="7" spans="1:9" s="166" customFormat="1">
      <c r="A7" s="252" t="s">
        <v>473</v>
      </c>
      <c r="B7" s="252"/>
      <c r="C7" s="252"/>
      <c r="D7" s="252"/>
      <c r="E7" s="252"/>
      <c r="F7" s="170"/>
      <c r="G7" s="170"/>
      <c r="H7" s="170"/>
      <c r="I7" s="170"/>
    </row>
    <row r="8" spans="1:9" s="166" customFormat="1">
      <c r="B8" s="168"/>
      <c r="D8" s="170"/>
      <c r="E8" s="168" t="s">
        <v>5</v>
      </c>
      <c r="F8" s="170"/>
      <c r="G8" s="170"/>
      <c r="H8" s="170"/>
      <c r="I8" s="170"/>
    </row>
    <row r="9" spans="1:9" s="166" customFormat="1" ht="15.75" customHeight="1">
      <c r="A9" s="253" t="s">
        <v>6</v>
      </c>
      <c r="B9" s="255" t="s">
        <v>7</v>
      </c>
      <c r="C9" s="173" t="s">
        <v>8</v>
      </c>
      <c r="D9" s="257" t="s">
        <v>474</v>
      </c>
      <c r="E9" s="257"/>
      <c r="F9" s="170"/>
      <c r="G9" s="170"/>
      <c r="H9" s="170"/>
      <c r="I9" s="170"/>
    </row>
    <row r="10" spans="1:9" s="166" customFormat="1" ht="15.75" customHeight="1">
      <c r="A10" s="254"/>
      <c r="B10" s="256"/>
      <c r="C10" s="173"/>
      <c r="D10" s="174" t="s">
        <v>475</v>
      </c>
      <c r="E10" s="174" t="s">
        <v>476</v>
      </c>
      <c r="F10" s="175"/>
      <c r="G10" s="175"/>
      <c r="H10" s="175"/>
      <c r="I10" s="170"/>
    </row>
    <row r="11" spans="1:9">
      <c r="A11" s="176" t="s">
        <v>477</v>
      </c>
      <c r="B11" s="177"/>
      <c r="C11" s="178"/>
      <c r="D11" s="179"/>
      <c r="E11" s="179"/>
    </row>
    <row r="12" spans="1:9" ht="15">
      <c r="A12" s="182" t="s">
        <v>478</v>
      </c>
      <c r="B12" s="183">
        <v>1</v>
      </c>
      <c r="C12" s="184"/>
      <c r="D12" s="185">
        <v>451400800084</v>
      </c>
      <c r="E12" s="186">
        <v>535615407390</v>
      </c>
      <c r="F12" s="187"/>
      <c r="G12" s="187"/>
      <c r="H12" s="187"/>
    </row>
    <row r="13" spans="1:9" ht="15">
      <c r="A13" s="182" t="s">
        <v>479</v>
      </c>
      <c r="B13" s="183">
        <v>2</v>
      </c>
      <c r="C13" s="184"/>
      <c r="D13" s="185">
        <v>-508653505272</v>
      </c>
      <c r="E13" s="188">
        <v>-513021789248</v>
      </c>
      <c r="F13" s="187"/>
      <c r="G13" s="187"/>
      <c r="H13" s="187"/>
    </row>
    <row r="14" spans="1:9" ht="15">
      <c r="A14" s="182" t="s">
        <v>480</v>
      </c>
      <c r="B14" s="183">
        <v>5</v>
      </c>
      <c r="C14" s="184"/>
      <c r="D14" s="185">
        <v>0</v>
      </c>
      <c r="E14" s="189"/>
      <c r="F14" s="187"/>
      <c r="G14" s="187"/>
      <c r="H14" s="187"/>
    </row>
    <row r="15" spans="1:9" ht="15">
      <c r="A15" s="182" t="s">
        <v>481</v>
      </c>
      <c r="B15" s="183">
        <v>6</v>
      </c>
      <c r="C15" s="184"/>
      <c r="D15" s="185">
        <v>1053428282915</v>
      </c>
      <c r="E15" s="186">
        <v>239614981502</v>
      </c>
      <c r="F15" s="187"/>
      <c r="G15" s="187"/>
      <c r="H15" s="187"/>
    </row>
    <row r="16" spans="1:9" ht="15">
      <c r="A16" s="182" t="s">
        <v>482</v>
      </c>
      <c r="B16" s="183">
        <v>7</v>
      </c>
      <c r="C16" s="184"/>
      <c r="D16" s="185">
        <v>-1019593268158</v>
      </c>
      <c r="E16" s="188">
        <v>-419672447316</v>
      </c>
      <c r="F16" s="187"/>
      <c r="G16" s="187"/>
      <c r="H16" s="187"/>
    </row>
    <row r="17" spans="1:8" ht="15">
      <c r="A17" s="182" t="s">
        <v>483</v>
      </c>
      <c r="B17" s="183">
        <v>8</v>
      </c>
      <c r="C17" s="184"/>
      <c r="D17" s="185">
        <v>0</v>
      </c>
      <c r="E17" s="190"/>
      <c r="F17" s="191"/>
      <c r="G17" s="191"/>
      <c r="H17" s="191"/>
    </row>
    <row r="18" spans="1:8" ht="15">
      <c r="A18" s="182" t="s">
        <v>484</v>
      </c>
      <c r="B18" s="183">
        <v>9</v>
      </c>
      <c r="C18" s="184"/>
      <c r="D18" s="185">
        <v>-27296370000</v>
      </c>
      <c r="E18" s="188"/>
      <c r="F18" s="192"/>
      <c r="G18" s="192"/>
      <c r="H18" s="192"/>
    </row>
    <row r="19" spans="1:8" ht="15">
      <c r="A19" s="182" t="s">
        <v>485</v>
      </c>
      <c r="B19" s="183">
        <v>10</v>
      </c>
      <c r="C19" s="184"/>
      <c r="D19" s="185">
        <v>-6779881170</v>
      </c>
      <c r="E19" s="188">
        <v>-2340972024</v>
      </c>
      <c r="F19" s="187"/>
      <c r="G19" s="187"/>
      <c r="H19" s="187"/>
    </row>
    <row r="20" spans="1:8" ht="15">
      <c r="A20" s="182" t="s">
        <v>486</v>
      </c>
      <c r="B20" s="183">
        <v>11</v>
      </c>
      <c r="C20" s="184"/>
      <c r="D20" s="185">
        <v>-6245401657</v>
      </c>
      <c r="E20" s="188">
        <v>-2237626749</v>
      </c>
      <c r="F20" s="187"/>
      <c r="G20" s="187"/>
      <c r="H20" s="187"/>
    </row>
    <row r="21" spans="1:8" ht="15">
      <c r="A21" s="182" t="s">
        <v>487</v>
      </c>
      <c r="B21" s="183">
        <v>12</v>
      </c>
      <c r="C21" s="184"/>
      <c r="D21" s="185">
        <v>-144510729</v>
      </c>
      <c r="E21" s="188">
        <v>-230473211</v>
      </c>
      <c r="F21" s="187"/>
      <c r="G21" s="187"/>
      <c r="H21" s="187"/>
    </row>
    <row r="22" spans="1:8" ht="15">
      <c r="A22" s="182" t="s">
        <v>488</v>
      </c>
      <c r="B22" s="183">
        <v>13</v>
      </c>
      <c r="C22" s="184"/>
      <c r="D22" s="185">
        <v>-11313003819</v>
      </c>
      <c r="E22" s="188">
        <v>-262647</v>
      </c>
      <c r="F22" s="187"/>
      <c r="G22" s="187"/>
      <c r="H22" s="187"/>
    </row>
    <row r="23" spans="1:8" ht="15">
      <c r="A23" s="182" t="s">
        <v>489</v>
      </c>
      <c r="B23" s="183">
        <v>14</v>
      </c>
      <c r="C23" s="184"/>
      <c r="D23" s="185">
        <v>240826478</v>
      </c>
      <c r="E23" s="186">
        <v>574643184</v>
      </c>
      <c r="F23" s="187"/>
      <c r="G23" s="187"/>
      <c r="H23" s="187"/>
    </row>
    <row r="24" spans="1:8" ht="15">
      <c r="A24" s="182" t="s">
        <v>490</v>
      </c>
      <c r="B24" s="183">
        <v>15</v>
      </c>
      <c r="C24" s="184"/>
      <c r="D24" s="185">
        <v>-711538223</v>
      </c>
      <c r="E24" s="188">
        <v>-1522152310</v>
      </c>
      <c r="F24" s="187"/>
      <c r="G24" s="187"/>
      <c r="H24" s="187"/>
    </row>
    <row r="25" spans="1:8">
      <c r="A25" s="193" t="s">
        <v>491</v>
      </c>
      <c r="B25" s="194">
        <v>20</v>
      </c>
      <c r="C25" s="195"/>
      <c r="D25" s="196">
        <f>SUM(D12:D24)</f>
        <v>-75667569551</v>
      </c>
      <c r="E25" s="196">
        <f>SUM(E12:E24)</f>
        <v>-163220691429</v>
      </c>
      <c r="F25" s="197"/>
      <c r="G25" s="197"/>
      <c r="H25" s="197"/>
    </row>
    <row r="26" spans="1:8" ht="15">
      <c r="A26" s="198" t="s">
        <v>492</v>
      </c>
      <c r="B26" s="194"/>
      <c r="C26" s="195"/>
      <c r="D26" s="185">
        <v>0</v>
      </c>
      <c r="E26" s="196"/>
      <c r="F26" s="197"/>
      <c r="G26" s="197"/>
      <c r="H26" s="197"/>
    </row>
    <row r="27" spans="1:8" ht="15">
      <c r="A27" s="182" t="s">
        <v>493</v>
      </c>
      <c r="B27" s="183">
        <v>21</v>
      </c>
      <c r="C27" s="184"/>
      <c r="D27" s="185">
        <v>-5895172891</v>
      </c>
      <c r="E27" s="199">
        <v>-2338000000</v>
      </c>
      <c r="F27" s="200"/>
      <c r="G27" s="200"/>
      <c r="H27" s="200"/>
    </row>
    <row r="28" spans="1:8" ht="15">
      <c r="A28" s="182" t="s">
        <v>494</v>
      </c>
      <c r="B28" s="183">
        <v>22</v>
      </c>
      <c r="C28" s="184"/>
      <c r="D28" s="185">
        <v>0</v>
      </c>
      <c r="E28" s="199"/>
      <c r="F28" s="200"/>
      <c r="G28" s="200"/>
      <c r="H28" s="200"/>
    </row>
    <row r="29" spans="1:8" ht="15">
      <c r="A29" s="182" t="s">
        <v>495</v>
      </c>
      <c r="B29" s="183">
        <v>23</v>
      </c>
      <c r="C29" s="184"/>
      <c r="D29" s="185">
        <v>0</v>
      </c>
      <c r="E29" s="188"/>
      <c r="F29" s="200"/>
      <c r="G29" s="200"/>
      <c r="H29" s="200"/>
    </row>
    <row r="30" spans="1:8" ht="15">
      <c r="A30" s="182" t="s">
        <v>496</v>
      </c>
      <c r="B30" s="183">
        <v>24</v>
      </c>
      <c r="C30" s="184"/>
      <c r="D30" s="185">
        <v>0</v>
      </c>
      <c r="E30" s="186">
        <v>50000000000</v>
      </c>
      <c r="F30" s="192"/>
      <c r="G30" s="192"/>
      <c r="H30" s="192"/>
    </row>
    <row r="31" spans="1:8" ht="15">
      <c r="A31" s="182" t="s">
        <v>497</v>
      </c>
      <c r="B31" s="183">
        <v>25</v>
      </c>
      <c r="C31" s="184"/>
      <c r="D31" s="185">
        <v>-16010000000</v>
      </c>
      <c r="E31" s="188"/>
      <c r="F31" s="187"/>
      <c r="G31" s="187"/>
      <c r="H31" s="187"/>
    </row>
    <row r="32" spans="1:8" ht="15">
      <c r="A32" s="182" t="s">
        <v>498</v>
      </c>
      <c r="B32" s="183">
        <v>26</v>
      </c>
      <c r="C32" s="184"/>
      <c r="D32" s="185">
        <v>0</v>
      </c>
      <c r="E32" s="199"/>
      <c r="F32" s="200"/>
      <c r="G32" s="200"/>
      <c r="H32" s="200"/>
    </row>
    <row r="33" spans="1:8" ht="15">
      <c r="A33" s="182" t="s">
        <v>499</v>
      </c>
      <c r="B33" s="183">
        <v>27</v>
      </c>
      <c r="C33" s="184"/>
      <c r="D33" s="185">
        <v>1808836018</v>
      </c>
      <c r="E33" s="186">
        <v>5721055643</v>
      </c>
      <c r="F33" s="200"/>
      <c r="G33" s="200"/>
      <c r="H33" s="200"/>
    </row>
    <row r="34" spans="1:8">
      <c r="A34" s="193" t="s">
        <v>500</v>
      </c>
      <c r="B34" s="194">
        <v>30</v>
      </c>
      <c r="C34" s="195"/>
      <c r="D34" s="196">
        <f>SUM(D26:D33)</f>
        <v>-20096336873</v>
      </c>
      <c r="E34" s="196">
        <f>SUM(E26:E33)</f>
        <v>53383055643</v>
      </c>
      <c r="F34" s="201"/>
      <c r="G34" s="201"/>
      <c r="H34" s="201"/>
    </row>
    <row r="35" spans="1:8">
      <c r="A35" s="198" t="s">
        <v>501</v>
      </c>
      <c r="B35" s="194"/>
      <c r="C35" s="195"/>
      <c r="D35" s="196"/>
      <c r="E35" s="202"/>
      <c r="F35" s="197"/>
      <c r="G35" s="197"/>
      <c r="H35" s="197"/>
    </row>
    <row r="36" spans="1:8" ht="15">
      <c r="A36" s="182" t="s">
        <v>502</v>
      </c>
      <c r="B36" s="183">
        <v>31</v>
      </c>
      <c r="C36" s="184"/>
      <c r="D36" s="185">
        <v>306930000000</v>
      </c>
      <c r="E36" s="203">
        <v>0</v>
      </c>
      <c r="F36" s="197"/>
      <c r="G36" s="197"/>
      <c r="H36" s="197"/>
    </row>
    <row r="37" spans="1:8" ht="15">
      <c r="A37" s="182" t="s">
        <v>503</v>
      </c>
      <c r="B37" s="183">
        <v>32</v>
      </c>
      <c r="C37" s="184"/>
      <c r="D37" s="185">
        <v>0</v>
      </c>
      <c r="E37" s="203">
        <v>0</v>
      </c>
      <c r="F37" s="197"/>
      <c r="G37" s="197"/>
      <c r="H37" s="197"/>
    </row>
    <row r="38" spans="1:8" ht="15">
      <c r="A38" s="182" t="s">
        <v>504</v>
      </c>
      <c r="B38" s="183">
        <v>33</v>
      </c>
      <c r="C38" s="184"/>
      <c r="D38" s="185">
        <v>66581765027</v>
      </c>
      <c r="E38" s="203">
        <v>300350606774</v>
      </c>
      <c r="F38" s="187"/>
      <c r="G38" s="187"/>
      <c r="H38" s="187"/>
    </row>
    <row r="39" spans="1:8" ht="15">
      <c r="A39" s="182" t="s">
        <v>505</v>
      </c>
      <c r="B39" s="183">
        <v>34</v>
      </c>
      <c r="C39" s="184"/>
      <c r="D39" s="185">
        <v>-66581765027</v>
      </c>
      <c r="E39" s="203">
        <v>-300350606774</v>
      </c>
      <c r="F39" s="187"/>
      <c r="G39" s="187"/>
      <c r="H39" s="187"/>
    </row>
    <row r="40" spans="1:8" ht="15">
      <c r="A40" s="182" t="s">
        <v>506</v>
      </c>
      <c r="B40" s="183">
        <v>35</v>
      </c>
      <c r="C40" s="184"/>
      <c r="D40" s="185">
        <v>0</v>
      </c>
      <c r="E40" s="203">
        <v>0</v>
      </c>
      <c r="F40" s="197"/>
      <c r="G40" s="197"/>
      <c r="H40" s="197"/>
    </row>
    <row r="41" spans="1:8" ht="15">
      <c r="A41" s="182" t="s">
        <v>507</v>
      </c>
      <c r="B41" s="183">
        <v>36</v>
      </c>
      <c r="C41" s="184"/>
      <c r="D41" s="185">
        <v>0</v>
      </c>
      <c r="E41" s="203">
        <v>0</v>
      </c>
      <c r="F41" s="197"/>
      <c r="G41" s="197"/>
      <c r="H41" s="197"/>
    </row>
    <row r="42" spans="1:8">
      <c r="A42" s="193" t="s">
        <v>508</v>
      </c>
      <c r="B42" s="194">
        <v>40</v>
      </c>
      <c r="C42" s="195"/>
      <c r="D42" s="196">
        <f>SUM(D36:D41)</f>
        <v>306930000000</v>
      </c>
      <c r="E42" s="196">
        <f>SUM(E36:E41)</f>
        <v>0</v>
      </c>
      <c r="F42" s="201"/>
      <c r="G42" s="201"/>
      <c r="H42" s="201"/>
    </row>
    <row r="43" spans="1:8">
      <c r="A43" s="193" t="s">
        <v>509</v>
      </c>
      <c r="B43" s="194">
        <v>50</v>
      </c>
      <c r="C43" s="195"/>
      <c r="D43" s="196">
        <f>D25+D34+D42</f>
        <v>211166093576</v>
      </c>
      <c r="E43" s="196">
        <f>E25+E34+E42</f>
        <v>-109837635786</v>
      </c>
      <c r="F43" s="197"/>
      <c r="G43" s="197"/>
      <c r="H43" s="197"/>
    </row>
    <row r="44" spans="1:8" ht="15">
      <c r="A44" s="182" t="s">
        <v>510</v>
      </c>
      <c r="B44" s="183">
        <v>60</v>
      </c>
      <c r="C44" s="184"/>
      <c r="D44" s="196">
        <v>49951166073</v>
      </c>
      <c r="E44" s="204">
        <v>239253458672</v>
      </c>
      <c r="F44" s="205"/>
      <c r="G44" s="205"/>
      <c r="H44" s="205"/>
    </row>
    <row r="45" spans="1:8" ht="15">
      <c r="A45" s="206" t="s">
        <v>511</v>
      </c>
      <c r="B45" s="207">
        <v>61</v>
      </c>
      <c r="C45" s="208"/>
      <c r="D45" s="209"/>
      <c r="E45" s="209"/>
      <c r="F45" s="210"/>
      <c r="G45" s="210"/>
      <c r="H45" s="210"/>
    </row>
    <row r="46" spans="1:8" ht="15.75" customHeight="1">
      <c r="A46" s="211" t="s">
        <v>512</v>
      </c>
      <c r="B46" s="212">
        <v>70</v>
      </c>
      <c r="C46" s="211"/>
      <c r="D46" s="213">
        <f>D43+D44+D45</f>
        <v>261117259649</v>
      </c>
      <c r="E46" s="213">
        <f>E43+E44+E45</f>
        <v>129415822886</v>
      </c>
      <c r="F46" s="205"/>
      <c r="G46" s="205"/>
      <c r="H46" s="205"/>
    </row>
    <row r="48" spans="1:8" ht="15">
      <c r="D48" s="215" t="s">
        <v>513</v>
      </c>
    </row>
    <row r="49" spans="1:8" ht="15.75" customHeight="1">
      <c r="A49" s="216" t="s">
        <v>514</v>
      </c>
      <c r="B49" s="216"/>
      <c r="C49" s="216"/>
      <c r="D49" s="246" t="s">
        <v>515</v>
      </c>
      <c r="E49" s="246"/>
    </row>
    <row r="50" spans="1:8" ht="15">
      <c r="A50" s="217"/>
      <c r="B50" s="217"/>
      <c r="C50" s="217"/>
      <c r="D50" s="218"/>
    </row>
    <row r="51" spans="1:8" ht="15">
      <c r="A51" s="217"/>
      <c r="B51" s="217"/>
      <c r="C51" s="217"/>
      <c r="D51" s="218"/>
      <c r="E51" s="218"/>
      <c r="F51" s="218"/>
      <c r="G51" s="218"/>
      <c r="H51" s="218"/>
    </row>
    <row r="52" spans="1:8" ht="15">
      <c r="A52" s="217"/>
      <c r="B52" s="217"/>
      <c r="C52" s="217"/>
      <c r="D52" s="218"/>
      <c r="E52" s="218"/>
      <c r="F52" s="218"/>
      <c r="G52" s="218"/>
      <c r="H52" s="218"/>
    </row>
    <row r="53" spans="1:8" ht="15">
      <c r="A53" s="247" t="s">
        <v>516</v>
      </c>
      <c r="B53" s="247"/>
      <c r="C53" s="217"/>
      <c r="D53" s="248" t="s">
        <v>517</v>
      </c>
      <c r="E53" s="248"/>
      <c r="F53" s="218"/>
      <c r="G53" s="218"/>
      <c r="H53" s="218"/>
    </row>
    <row r="54" spans="1:8" ht="15">
      <c r="B54" s="181"/>
      <c r="D54" s="181"/>
      <c r="E54" s="218"/>
      <c r="F54" s="218"/>
      <c r="G54" s="218"/>
      <c r="H54" s="218"/>
    </row>
    <row r="55" spans="1:8" ht="15.75" customHeight="1">
      <c r="B55" s="181"/>
      <c r="C55" s="219"/>
    </row>
    <row r="58" spans="1:8">
      <c r="D58" s="220"/>
      <c r="E58" s="220"/>
      <c r="F58" s="220"/>
      <c r="G58" s="220"/>
      <c r="H58" s="220"/>
    </row>
    <row r="59" spans="1:8">
      <c r="D59" s="221"/>
      <c r="E59" s="221"/>
      <c r="F59" s="221"/>
      <c r="G59" s="221"/>
      <c r="H59" s="221"/>
    </row>
  </sheetData>
  <mergeCells count="9">
    <mergeCell ref="D49:E49"/>
    <mergeCell ref="A53:B53"/>
    <mergeCell ref="D53:E53"/>
    <mergeCell ref="A4:B4"/>
    <mergeCell ref="A6:E6"/>
    <mergeCell ref="A7:E7"/>
    <mergeCell ref="A9:A10"/>
    <mergeCell ref="B9:B10"/>
    <mergeCell ref="D9:E9"/>
  </mergeCells>
  <hyperlinks>
    <hyperlink ref="A4" r:id="rId1" display="Tel:04 34568888  "/>
  </hyperlinks>
  <pageMargins left="0.38" right="0.23" top="0.46" bottom="0.35" header="0.3" footer="0.3"/>
  <pageSetup orientation="portrait" horizontalDpi="200" verticalDpi="200"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h+FYbJFh3VDJ5BM7GykYA+QCRQw=</DigestValue>
    </Reference>
    <Reference URI="#idOfficeObject" Type="http://www.w3.org/2000/09/xmldsig#Object">
      <DigestMethod Algorithm="http://www.w3.org/2000/09/xmldsig#sha1"/>
      <DigestValue>7KESuwTtE83fAKqH80lK4KPNPjo=</DigestValue>
    </Reference>
  </SignedInfo>
  <SignatureValue>
    Td8SATvvoXy5DHlW2Ek55ZHeqJWmTbxrQYlDm7cwvp/eq+983pFPScsNg8iZoiwUctpI87ht
    6UXCWFt1B/5+orH0McIypJZSRWOM8VYds5H4RlPUEWac6cMTaGXo8+q/eSr7GFOv6SaB47cT
    9Mw+tLIIkvcWru2/bTcpI9RbDtE=
  </SignatureValue>
  <KeyInfo>
    <KeyValue>
      <RSAKeyValue>
        <Modulus>
            y8H3iF6mQl1s7Fs+hRo00s2NpH+Qasdo0uXw157szsT6N8tr2xw400lzBGzIwvS6BmJ2enpR
            A65iA6cqiMzd6RncZB/YX5vop7v9Vr1Zhe14pkWRFhAGDEWi95uDrer9IkCKOfIBU6Q1aM+L
            pbI+bgePv8gX4GzOKFfzRDLJNsE=
          </Modulus>
        <Exponent>AQAB</Exponent>
      </RSAKeyValue>
    </KeyValue>
    <X509Data>
      <X509Certificate>
          MIIF+jCCA+KgAwIBAgIQVAEQkP0oTO9m71NICslyTjANBgkqhkiG9w0BAQUFADBpMQswCQYD
          VQQGEwJWTjETMBEGA1UEChMKVk5QVCBHcm91cDEeMBwGA1UECxMVVk5QVC1DQSBUcnVzdCBO
          ZXR3b3JrMSUwIwYDVQQDExxWTlBUIENlcnRpZmljYXRpb24gQXV0aG9yaXR5MB4XDTE0MTAz
          MTA3MjgwMFoXDTE3MTEyODE3MDAwMFowgckxCzAJBgNVBAYTAlZOMRIwEAYDVQQIDAlIw6Ag
          TuG7mWkxFzAVBgNVBAcMDkhhaSBCw6AgVHLGsG5nMS8wLQYDVQQKDCZDw5RORyBUWSBD4buU
          IFBI4bqmTiBDSOG7qE5HIEtIT8OBTiBJQjEjMCEGA1UEDAwaVHLGsOG7n25nIGJhbiBLaeG7
          g20gdG/DoW4xFzAVBgNVBAMMDkTGryBWxIJOIFRPw4BOMR4wHAYKCZImiZPyLGQBAQwOQ01O
          RDowMTI5NjQ4NzIwgZ8wDQYJKoZIhvcNAQEBBQADgY0AMIGJAoGBAMvB94hepkJdbOxbPoUa
          NNLNjaR/kGrHaNLl8Nee7M7E+jfLa9scONNJcwRsyML0ugZidnp6UQOuYgOnKojM3ekZ3GQf
          2F+b6Ke7/Va9WYXteKZFkRYQBgxFovebg63q/SJAijnyAVOkNWjPi6WyPm4Hj7/IF+BszihX
          80QyyTbBAgMBAAGjggG/MIIBuzBwBggrBgEFBQcBAQRkMGIwMgYIKwYBBQUHMAKGJmh0dHA6
          Ly9wdWIudm5wdC1jYS52bi9jZXJ0cy92bnB0Y2EuY2VyMCwGCCsGAQUFBzABhiBodHRwOi8v
          b2NzcC52bnB0LWNhLnZuL3Jlc3BvbmRlcjAdBgNVHQ4EFgQUv9DG3Ab5G6xmaBR1/VThH7l7
          oM4wDAYDVR0TAQH/BAIwADAfBgNVHSMEGDAWgBQGacDV1QKKFY1Gfel84mgKVaxqrzBoBgNV
          HSAEYTBfMF0GDisGAQQBge0DAQEDAQMCMEswIgYIKwYBBQUHAgIwFh4UAFMASQBEAC0AUABS
          AC0AMQAuADAwJQYIKwYBBQUHAgEWGWh0dHA6Ly9wdWIudm5wdC1jYS52bi9ycGEwMQYDVR0f
          BCowKDAmoCSgIoYgaHR0cDovL2NybC52bnB0LWNhLnZuL3ZucHRjYS5jcmwwDgYDVR0PAQH/
          BAQDAgTwMDQGA1UdJQQtMCsGCCsGAQUFBwMCBggrBgEFBQcDBAYKKwYBBAGCNwoDDAYJKoZI
          hvcvAQEFMBYGA1UdEQQPMA2BC2luZm9AaWJ4LnZuMA0GCSqGSIb3DQEBBQUAA4ICAQBrG381
          cMhtX5UZPri/HJ0MjoZDk6TlL+FLEWAEHEKI3wEdQav6qIu1mnGFmmMGDTU5VFQHVGRi3Vk5
          Lj+2H1pzYGbnYrv8bJ8lSMAShNzlIOtobrGmBOvoxKkQk0MK+DcZNT1xpaZeDTvXoJwbqKFC
          Q1YSqGwC6jhDc7U/odETFxIGPwPKMogR4fRZKyxepgq88jGEUdw0EqEmY61sIbgwXmyM2wNQ
          tQhbl/hrcuRl6ULxsx9fETDh3ZQSHrnrx4It4nd3l2GHJMRQfte202tWapnbItKHgbnDwSQq
          MuCf+2js3fi4Pfg9JTn4iEP6C11B+I3Vtwfj3CWZ1Nm81xhUyl7Purgs6FBBpKugsNnt1zfG
          +h3IKkBnPZJReAXWQ/Lw7aGyZsW4fIAt0cyEc6VYK0GQwIKVNyisY6E2Lieanly8MFD9b9L1
          kLmrFsajjZaHdX3e7o7IH0plf8MVgEft9H2QCqzGNZE/iGlBEavd3oAT+RkRqB0DCvTiExKn
          w7zVXNE16PrZJ/rQnyZInCWQTwPeOmtwuuZb8qvIsaBhx8FElre/yTpz9594CEaMxYC7J69N
          Umb8cQhMuU+4+t8ByzONkF7ha6JN+ahzSCl/Wz+omTqakmQbwbnX6DFlhqev1XzKJUOmCxhX
          niYoQ3Q3Wc1yvD5iPBCyydfJ841wEg==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  <Reference URI="/xl/calcChain.xml?ContentType=application/vnd.openxmlformats-officedocument.spreadsheetml.calcChain+xml">
        <DigestMethod Algorithm="http://www.w3.org/2000/09/xmldsig#sha1"/>
        <DigestValue>yl8MoDl9aoovvuV7F8YULxt2IiM=</DigestValue>
      </Reference>
      <Reference URI="/xl/comments1.xml?ContentType=application/vnd.openxmlformats-officedocument.spreadsheetml.comments+xml">
        <DigestMethod Algorithm="http://www.w3.org/2000/09/xmldsig#sha1"/>
        <DigestValue>aGK99FIidP+js40yk9FYXbHnuZc=</DigestValue>
      </Reference>
      <Reference URI="/xl/drawings/vmlDrawing1.vml?ContentType=application/vnd.openxmlformats-officedocument.vmlDrawing">
        <DigestMethod Algorithm="http://www.w3.org/2000/09/xmldsig#sha1"/>
        <DigestValue>lj3dgH3aoRcW2brmwmaZwxULWE4=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6TSht5lVIrdodl5TVdqtqgGwfBY=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ynm3HNTISsE7PS8dBavaTnfr0x4=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MVW6q1pRujcZqecqTG0T66qfrD0=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Bc8bkYSXxW9NNAgDozbfFb5uWyc=</DigestValue>
      </Reference>
      <Reference URI="/xl/sharedStrings.xml?ContentType=application/vnd.openxmlformats-officedocument.spreadsheetml.sharedStrings+xml">
        <DigestMethod Algorithm="http://www.w3.org/2000/09/xmldsig#sha1"/>
        <DigestValue>BeWATM5V0jVKhjBJ+sHl+X5s0s8=</DigestValue>
      </Reference>
      <Reference URI="/xl/styles.xml?ContentType=application/vnd.openxmlformats-officedocument.spreadsheetml.styles+xml">
        <DigestMethod Algorithm="http://www.w3.org/2000/09/xmldsig#sha1"/>
        <DigestValue>gSEhsxEY6WvuyuD/fH5+XdElg1E=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i80FlX+D79ERMAR5pPFOjGCYYm8=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Ep/WWxwfuYi1XQT20MuuRD0Ct9s=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</Transform>
          <Transform Algorithm="http://www.w3.org/TR/2001/REC-xml-c14n-20010315"/>
        </Transforms>
        <DigestMethod Algorithm="http://www.w3.org/2000/09/xmldsig#sha1"/>
        <DigestValue>sEwvM7YtVpey2uK0nheJvSrB5S8=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</Transform>
          <Transform Algorithm="http://www.w3.org/TR/2001/REC-xml-c14n-20010315"/>
        </Transforms>
        <DigestMethod Algorithm="http://www.w3.org/2000/09/xmldsig#sha1"/>
        <DigestValue>Gp9VLw3UwDICZ7NsAnW1OOeDZ0c=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</Transform>
          <Transform Algorithm="http://www.w3.org/TR/2001/REC-xml-c14n-20010315"/>
        </Transforms>
        <DigestMethod Algorithm="http://www.w3.org/2000/09/xmldsig#sha1"/>
        <DigestValue>WiVaaIVzD1uFvcTVK+ztjbLgaaA=</DigestValue>
      </Reference>
      <Reference URI="/xl/worksheets/sheet1.xml?ContentType=application/vnd.openxmlformats-officedocument.spreadsheetml.worksheet+xml">
        <DigestMethod Algorithm="http://www.w3.org/2000/09/xmldsig#sha1"/>
        <DigestValue>Nm09UeDMiVK8FaxmacHzlZbr3gs=</DigestValue>
      </Reference>
      <Reference URI="/xl/worksheets/sheet2.xml?ContentType=application/vnd.openxmlformats-officedocument.spreadsheetml.worksheet+xml">
        <DigestMethod Algorithm="http://www.w3.org/2000/09/xmldsig#sha1"/>
        <DigestValue>Af1Xh4aQN/1v4zv1Mo7Yy3K6300=</DigestValue>
      </Reference>
      <Reference URI="/xl/worksheets/sheet3.xml?ContentType=application/vnd.openxmlformats-officedocument.spreadsheetml.worksheet+xml">
        <DigestMethod Algorithm="http://www.w3.org/2000/09/xmldsig#sha1"/>
        <DigestValue>nmyRWbJIF6nDa+jQMkJKfyh0vPQ=</DigestValue>
      </Reference>
      <Reference URI="/xl/worksheets/sheet4.xml?ContentType=application/vnd.openxmlformats-officedocument.spreadsheetml.worksheet+xml">
        <DigestMethod Algorithm="http://www.w3.org/2000/09/xmldsig#sha1"/>
        <DigestValue>SysIYPeQU6pGsxVWS+K3qIB1oCU=</DigestValue>
      </Reference>
    </Manifest>
    <SignatureProperties>
      <SignatureProperty Id="idSignatureTime" Target="#idPackageSignature">
        <mdssi:SignatureTime>
          <mdssi:Format>YYYY-MM-DDThh:mm:ssTZD</mdssi:Format>
          <mdssi:Value>2015-07-20T10:32:57Z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CK - BẢNG CÂN ĐỐI KẾ TOÁN</vt:lpstr>
      <vt:lpstr>CK - BÁO CÁO KẾT QUẢ KINH D</vt:lpstr>
      <vt:lpstr>CK - BÁO CÁO KẾT QUẢ KINH D (2)</vt:lpstr>
      <vt:lpstr>LCTT</vt:lpstr>
      <vt:lpstr>'CK - BẢNG CÂN ĐỐI KẾ TOÁN'!Print_Titles</vt:lpstr>
    </vt:vector>
  </TitlesOfParts>
  <Company>XuanThanh 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XuanThanh</dc:creator>
  <cp:lastModifiedBy>Du Van Toan</cp:lastModifiedBy>
  <cp:lastPrinted>2015-07-20T10:13:51Z</cp:lastPrinted>
  <dcterms:created xsi:type="dcterms:W3CDTF">2011-12-31T07:26:41Z</dcterms:created>
  <dcterms:modified xsi:type="dcterms:W3CDTF">2015-07-20T10:32:53Z</dcterms:modified>
</cp:coreProperties>
</file>